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9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4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15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16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17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ЭтаКнига"/>
  <mc:AlternateContent xmlns:mc="http://schemas.openxmlformats.org/markup-compatibility/2006">
    <mc:Choice Requires="x15">
      <x15ac:absPath xmlns:x15ac="http://schemas.microsoft.com/office/spreadsheetml/2010/11/ac" url="https://d.docs.live.net/8a785e664edaafdd/Рабочий стол/Общеразвив. группы/Общеразвив. группы/Яковлева/"/>
    </mc:Choice>
  </mc:AlternateContent>
  <xr:revisionPtr revIDLastSave="0" documentId="8_{0070AF01-AB27-42E8-8476-B8A06DB937C7}" xr6:coauthVersionLast="45" xr6:coauthVersionMax="45" xr10:uidLastSave="{00000000-0000-0000-0000-000000000000}"/>
  <bookViews>
    <workbookView xWindow="-110" yWindow="-110" windowWidth="19420" windowHeight="10300" xr2:uid="{00000000-000D-0000-FFFF-FFFF00000000}"/>
  </bookViews>
  <sheets>
    <sheet name="ТИТУЛ" sheetId="9" r:id="rId1"/>
    <sheet name="ОГЛАВЛЕНИЕ" sheetId="26" r:id="rId2"/>
    <sheet name="СК-1" sheetId="2" r:id="rId3"/>
    <sheet name="ПР-1" sheetId="10" r:id="rId4"/>
    <sheet name="ПР-2" sheetId="28" r:id="rId5"/>
    <sheet name="ПР-3" sheetId="29" r:id="rId6"/>
    <sheet name="РР-1" sheetId="13" r:id="rId7"/>
    <sheet name="РР-2" sheetId="14" r:id="rId8"/>
    <sheet name="РР-3" sheetId="15" r:id="rId9"/>
    <sheet name="ИТОГ РР" sheetId="16" r:id="rId10"/>
    <sheet name="ХЭ-1" sheetId="17" r:id="rId11"/>
    <sheet name="ХЭ-2" sheetId="19" r:id="rId12"/>
    <sheet name="ХЭ-3" sheetId="20" r:id="rId13"/>
    <sheet name="ИТОГ ХЭ" sheetId="21" r:id="rId14"/>
    <sheet name="ФР" sheetId="22" r:id="rId15"/>
    <sheet name="ИТОГ ФР" sheetId="24" r:id="rId16"/>
    <sheet name="ИТОГОВАЯ ПО ОО" sheetId="25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" i="20" l="1"/>
  <c r="J6" i="20"/>
  <c r="I7" i="20"/>
  <c r="J7" i="20"/>
  <c r="I8" i="20"/>
  <c r="J8" i="20"/>
  <c r="I9" i="20"/>
  <c r="J9" i="20"/>
  <c r="I10" i="20"/>
  <c r="J10" i="20"/>
  <c r="I11" i="20"/>
  <c r="J11" i="20"/>
  <c r="I12" i="20"/>
  <c r="J12" i="20"/>
  <c r="I13" i="20"/>
  <c r="J13" i="20"/>
  <c r="I14" i="20"/>
  <c r="J14" i="20"/>
  <c r="I15" i="20"/>
  <c r="J15" i="20"/>
  <c r="I16" i="20"/>
  <c r="J16" i="20"/>
  <c r="I17" i="20"/>
  <c r="J17" i="20"/>
  <c r="I18" i="20"/>
  <c r="J18" i="20"/>
  <c r="I19" i="20"/>
  <c r="J19" i="20"/>
  <c r="I20" i="20"/>
  <c r="J20" i="20"/>
  <c r="I21" i="20"/>
  <c r="J21" i="20"/>
  <c r="I22" i="20"/>
  <c r="J22" i="20"/>
  <c r="I23" i="20"/>
  <c r="J23" i="20"/>
  <c r="I24" i="20"/>
  <c r="J24" i="20"/>
  <c r="I25" i="20"/>
  <c r="J25" i="20"/>
  <c r="I26" i="20"/>
  <c r="J26" i="20"/>
  <c r="I27" i="20"/>
  <c r="J27" i="20"/>
  <c r="I28" i="20"/>
  <c r="J28" i="20"/>
  <c r="J5" i="20"/>
  <c r="I5" i="20"/>
  <c r="S7" i="19"/>
  <c r="T7" i="19"/>
  <c r="S8" i="19"/>
  <c r="T8" i="19"/>
  <c r="S9" i="19"/>
  <c r="T9" i="19"/>
  <c r="S10" i="19"/>
  <c r="T10" i="19"/>
  <c r="S11" i="19"/>
  <c r="T11" i="19"/>
  <c r="S12" i="19"/>
  <c r="T12" i="19"/>
  <c r="S13" i="19"/>
  <c r="T13" i="19"/>
  <c r="S14" i="19"/>
  <c r="T14" i="19"/>
  <c r="S15" i="19"/>
  <c r="T15" i="19"/>
  <c r="S16" i="19"/>
  <c r="T16" i="19"/>
  <c r="S17" i="19"/>
  <c r="T17" i="19"/>
  <c r="S18" i="19"/>
  <c r="T18" i="19"/>
  <c r="S19" i="19"/>
  <c r="T19" i="19"/>
  <c r="S20" i="19"/>
  <c r="T20" i="19"/>
  <c r="S21" i="19"/>
  <c r="T21" i="19"/>
  <c r="S22" i="19"/>
  <c r="T22" i="19"/>
  <c r="S23" i="19"/>
  <c r="T23" i="19"/>
  <c r="S24" i="19"/>
  <c r="T24" i="19"/>
  <c r="S25" i="19"/>
  <c r="T25" i="19"/>
  <c r="S26" i="19"/>
  <c r="T26" i="19"/>
  <c r="S27" i="19"/>
  <c r="T27" i="19"/>
  <c r="S28" i="19"/>
  <c r="T28" i="19"/>
  <c r="S29" i="19"/>
  <c r="T29" i="19"/>
  <c r="T6" i="19"/>
  <c r="S6" i="19"/>
  <c r="D35" i="17"/>
  <c r="Z35" i="17"/>
  <c r="Z36" i="17" s="1"/>
  <c r="AA40" i="17"/>
  <c r="AA41" i="17" s="1"/>
  <c r="AA35" i="17"/>
  <c r="AA36" i="17" s="1"/>
  <c r="Y40" i="17"/>
  <c r="Y35" i="17"/>
  <c r="AA9" i="17"/>
  <c r="AB9" i="17"/>
  <c r="AA10" i="17"/>
  <c r="AB10" i="17"/>
  <c r="AA11" i="17"/>
  <c r="AB11" i="17"/>
  <c r="AA12" i="17"/>
  <c r="AB12" i="17"/>
  <c r="AB40" i="17" s="1"/>
  <c r="AB41" i="17" s="1"/>
  <c r="AA13" i="17"/>
  <c r="AB35" i="17" s="1"/>
  <c r="AB36" i="17" s="1"/>
  <c r="AB13" i="17"/>
  <c r="AA14" i="17"/>
  <c r="AB14" i="17"/>
  <c r="AA15" i="17"/>
  <c r="AB15" i="17"/>
  <c r="AA16" i="17"/>
  <c r="AB16" i="17"/>
  <c r="AA17" i="17"/>
  <c r="AB17" i="17"/>
  <c r="AA18" i="17"/>
  <c r="AB18" i="17"/>
  <c r="AA19" i="17"/>
  <c r="AB19" i="17"/>
  <c r="AA20" i="17"/>
  <c r="AB20" i="17"/>
  <c r="AA21" i="17"/>
  <c r="AB21" i="17"/>
  <c r="AA22" i="17"/>
  <c r="AB22" i="17"/>
  <c r="AA23" i="17"/>
  <c r="AB23" i="17"/>
  <c r="AA24" i="17"/>
  <c r="AB24" i="17"/>
  <c r="AA25" i="17"/>
  <c r="AB25" i="17"/>
  <c r="AA26" i="17"/>
  <c r="AB26" i="17"/>
  <c r="AA27" i="17"/>
  <c r="AB27" i="17"/>
  <c r="AA28" i="17"/>
  <c r="AB28" i="17"/>
  <c r="AA29" i="17"/>
  <c r="AB29" i="17"/>
  <c r="AA30" i="17"/>
  <c r="AB30" i="17"/>
  <c r="AA31" i="17"/>
  <c r="AB31" i="17"/>
  <c r="AB8" i="17"/>
  <c r="Z40" i="17" s="1"/>
  <c r="Z41" i="17" s="1"/>
  <c r="AA8" i="17"/>
  <c r="U9" i="17"/>
  <c r="V9" i="17"/>
  <c r="U10" i="17"/>
  <c r="V10" i="17"/>
  <c r="U11" i="17"/>
  <c r="V11" i="17"/>
  <c r="U12" i="17"/>
  <c r="V12" i="17"/>
  <c r="U13" i="17"/>
  <c r="V13" i="17"/>
  <c r="U14" i="17"/>
  <c r="V14" i="17"/>
  <c r="U15" i="17"/>
  <c r="V15" i="17"/>
  <c r="U16" i="17"/>
  <c r="V16" i="17"/>
  <c r="U17" i="17"/>
  <c r="V17" i="17"/>
  <c r="U18" i="17"/>
  <c r="V18" i="17"/>
  <c r="U19" i="17"/>
  <c r="V19" i="17"/>
  <c r="U20" i="17"/>
  <c r="V20" i="17"/>
  <c r="U21" i="17"/>
  <c r="V21" i="17"/>
  <c r="U22" i="17"/>
  <c r="V22" i="17"/>
  <c r="U23" i="17"/>
  <c r="V23" i="17"/>
  <c r="U24" i="17"/>
  <c r="V24" i="17"/>
  <c r="U25" i="17"/>
  <c r="V25" i="17"/>
  <c r="U26" i="17"/>
  <c r="V26" i="17"/>
  <c r="U27" i="17"/>
  <c r="V27" i="17"/>
  <c r="U28" i="17"/>
  <c r="V28" i="17"/>
  <c r="U29" i="17"/>
  <c r="V29" i="17"/>
  <c r="U30" i="17"/>
  <c r="V30" i="17"/>
  <c r="U31" i="17"/>
  <c r="V31" i="17"/>
  <c r="V8" i="17"/>
  <c r="Q40" i="17" s="1"/>
  <c r="U8" i="17"/>
  <c r="O35" i="17" s="1"/>
  <c r="I9" i="17"/>
  <c r="J9" i="17"/>
  <c r="I10" i="17"/>
  <c r="J10" i="17"/>
  <c r="I11" i="17"/>
  <c r="J11" i="17"/>
  <c r="I12" i="17"/>
  <c r="J12" i="17"/>
  <c r="I13" i="17"/>
  <c r="J13" i="17"/>
  <c r="I14" i="17"/>
  <c r="J14" i="17"/>
  <c r="I15" i="17"/>
  <c r="J15" i="17"/>
  <c r="I16" i="17"/>
  <c r="J16" i="17"/>
  <c r="I17" i="17"/>
  <c r="J17" i="17"/>
  <c r="I18" i="17"/>
  <c r="J18" i="17"/>
  <c r="I19" i="17"/>
  <c r="J19" i="17"/>
  <c r="I20" i="17"/>
  <c r="J20" i="17"/>
  <c r="I21" i="17"/>
  <c r="J21" i="17"/>
  <c r="I22" i="17"/>
  <c r="J22" i="17"/>
  <c r="I23" i="17"/>
  <c r="J23" i="17"/>
  <c r="I24" i="17"/>
  <c r="J24" i="17"/>
  <c r="I25" i="17"/>
  <c r="J25" i="17"/>
  <c r="I26" i="17"/>
  <c r="J26" i="17"/>
  <c r="I27" i="17"/>
  <c r="J27" i="17"/>
  <c r="I28" i="17"/>
  <c r="J28" i="17"/>
  <c r="I29" i="17"/>
  <c r="J29" i="17"/>
  <c r="I30" i="17"/>
  <c r="J30" i="17"/>
  <c r="I31" i="17"/>
  <c r="J31" i="17"/>
  <c r="J8" i="17"/>
  <c r="I8" i="17"/>
  <c r="C30" i="10"/>
  <c r="D30" i="10"/>
  <c r="M7" i="10"/>
  <c r="N7" i="10"/>
  <c r="M8" i="10"/>
  <c r="N8" i="10"/>
  <c r="M9" i="10"/>
  <c r="N9" i="10"/>
  <c r="M10" i="10"/>
  <c r="N10" i="10"/>
  <c r="M11" i="10"/>
  <c r="N11" i="10"/>
  <c r="M12" i="10"/>
  <c r="N12" i="10"/>
  <c r="M13" i="10"/>
  <c r="N13" i="10"/>
  <c r="M14" i="10"/>
  <c r="N14" i="10"/>
  <c r="M15" i="10"/>
  <c r="N15" i="10"/>
  <c r="M16" i="10"/>
  <c r="N16" i="10"/>
  <c r="M17" i="10"/>
  <c r="N17" i="10"/>
  <c r="M18" i="10"/>
  <c r="N18" i="10"/>
  <c r="M19" i="10"/>
  <c r="N19" i="10"/>
  <c r="M20" i="10"/>
  <c r="N20" i="10"/>
  <c r="M21" i="10"/>
  <c r="N21" i="10"/>
  <c r="M22" i="10"/>
  <c r="N22" i="10"/>
  <c r="M23" i="10"/>
  <c r="N23" i="10"/>
  <c r="M24" i="10"/>
  <c r="N24" i="10"/>
  <c r="M25" i="10"/>
  <c r="N25" i="10"/>
  <c r="M26" i="10"/>
  <c r="N26" i="10"/>
  <c r="M27" i="10"/>
  <c r="N27" i="10"/>
  <c r="M28" i="10"/>
  <c r="N28" i="10"/>
  <c r="M29" i="10"/>
  <c r="N29" i="10"/>
  <c r="N6" i="10"/>
  <c r="M6" i="10"/>
  <c r="E6" i="16"/>
  <c r="Q34" i="14"/>
  <c r="Q35" i="14" s="1"/>
  <c r="P34" i="14"/>
  <c r="P35" i="14" s="1"/>
  <c r="O39" i="14"/>
  <c r="O34" i="14"/>
  <c r="S7" i="14"/>
  <c r="T7" i="14"/>
  <c r="S8" i="14"/>
  <c r="T8" i="14"/>
  <c r="S9" i="14"/>
  <c r="T9" i="14"/>
  <c r="Q39" i="14" s="1"/>
  <c r="Q40" i="14" s="1"/>
  <c r="S10" i="14"/>
  <c r="T10" i="14"/>
  <c r="P39" i="14" s="1"/>
  <c r="P40" i="14" s="1"/>
  <c r="S11" i="14"/>
  <c r="R34" i="14" s="1"/>
  <c r="R35" i="14" s="1"/>
  <c r="T11" i="14"/>
  <c r="S12" i="14"/>
  <c r="T12" i="14"/>
  <c r="S13" i="14"/>
  <c r="T13" i="14"/>
  <c r="S14" i="14"/>
  <c r="T14" i="14"/>
  <c r="S15" i="14"/>
  <c r="T15" i="14"/>
  <c r="S16" i="14"/>
  <c r="T16" i="14"/>
  <c r="S17" i="14"/>
  <c r="T17" i="14"/>
  <c r="S18" i="14"/>
  <c r="T18" i="14"/>
  <c r="S19" i="14"/>
  <c r="T19" i="14"/>
  <c r="S20" i="14"/>
  <c r="T20" i="14"/>
  <c r="S21" i="14"/>
  <c r="T21" i="14"/>
  <c r="S22" i="14"/>
  <c r="T22" i="14"/>
  <c r="S23" i="14"/>
  <c r="T23" i="14"/>
  <c r="S24" i="14"/>
  <c r="T24" i="14"/>
  <c r="S25" i="14"/>
  <c r="T25" i="14"/>
  <c r="S26" i="14"/>
  <c r="T26" i="14"/>
  <c r="S27" i="14"/>
  <c r="T27" i="14"/>
  <c r="S28" i="14"/>
  <c r="T28" i="14"/>
  <c r="S29" i="14"/>
  <c r="T29" i="14"/>
  <c r="T6" i="14"/>
  <c r="R39" i="14" s="1"/>
  <c r="S6" i="14"/>
  <c r="M30" i="14"/>
  <c r="N30" i="14"/>
  <c r="O30" i="14"/>
  <c r="P30" i="14"/>
  <c r="Q30" i="14"/>
  <c r="S30" i="14" s="1"/>
  <c r="R30" i="14"/>
  <c r="K7" i="14"/>
  <c r="L7" i="14"/>
  <c r="K8" i="14"/>
  <c r="L8" i="14"/>
  <c r="K9" i="14"/>
  <c r="L9" i="14"/>
  <c r="K10" i="14"/>
  <c r="L10" i="14"/>
  <c r="K11" i="14"/>
  <c r="L11" i="14"/>
  <c r="K12" i="14"/>
  <c r="L12" i="14"/>
  <c r="K13" i="14"/>
  <c r="L13" i="14"/>
  <c r="K14" i="14"/>
  <c r="L14" i="14"/>
  <c r="K15" i="14"/>
  <c r="L15" i="14"/>
  <c r="K16" i="14"/>
  <c r="L16" i="14"/>
  <c r="K17" i="14"/>
  <c r="L17" i="14"/>
  <c r="K18" i="14"/>
  <c r="L18" i="14"/>
  <c r="K19" i="14"/>
  <c r="L19" i="14"/>
  <c r="K20" i="14"/>
  <c r="L20" i="14"/>
  <c r="K21" i="14"/>
  <c r="L21" i="14"/>
  <c r="K22" i="14"/>
  <c r="L22" i="14"/>
  <c r="K23" i="14"/>
  <c r="L23" i="14"/>
  <c r="K24" i="14"/>
  <c r="L24" i="14"/>
  <c r="K25" i="14"/>
  <c r="L25" i="14"/>
  <c r="K26" i="14"/>
  <c r="L26" i="14"/>
  <c r="K27" i="14"/>
  <c r="L27" i="14"/>
  <c r="K28" i="14"/>
  <c r="L28" i="14"/>
  <c r="K29" i="14"/>
  <c r="L29" i="14"/>
  <c r="L6" i="14"/>
  <c r="K6" i="14"/>
  <c r="Q35" i="17" l="1"/>
  <c r="P35" i="17"/>
  <c r="O40" i="17"/>
  <c r="P40" i="17"/>
  <c r="F40" i="17"/>
  <c r="F35" i="17"/>
  <c r="D40" i="17"/>
  <c r="E40" i="17"/>
  <c r="E35" i="17"/>
  <c r="R40" i="14"/>
  <c r="T30" i="14"/>
  <c r="E7" i="16" s="1"/>
  <c r="R7" i="13" l="1"/>
  <c r="S7" i="13"/>
  <c r="R8" i="13"/>
  <c r="S8" i="13"/>
  <c r="R9" i="13"/>
  <c r="S9" i="13"/>
  <c r="R10" i="13"/>
  <c r="S10" i="13"/>
  <c r="R11" i="13"/>
  <c r="S11" i="13"/>
  <c r="R12" i="13"/>
  <c r="S12" i="13"/>
  <c r="R13" i="13"/>
  <c r="S13" i="13"/>
  <c r="R14" i="13"/>
  <c r="S14" i="13"/>
  <c r="R15" i="13"/>
  <c r="S15" i="13"/>
  <c r="R16" i="13"/>
  <c r="S16" i="13"/>
  <c r="R17" i="13"/>
  <c r="S17" i="13"/>
  <c r="R18" i="13"/>
  <c r="S18" i="13"/>
  <c r="R19" i="13"/>
  <c r="S19" i="13"/>
  <c r="R20" i="13"/>
  <c r="S20" i="13"/>
  <c r="R21" i="13"/>
  <c r="S21" i="13"/>
  <c r="R22" i="13"/>
  <c r="S22" i="13"/>
  <c r="R23" i="13"/>
  <c r="S23" i="13"/>
  <c r="R24" i="13"/>
  <c r="S24" i="13"/>
  <c r="R25" i="13"/>
  <c r="S25" i="13"/>
  <c r="R26" i="13"/>
  <c r="S26" i="13"/>
  <c r="R27" i="13"/>
  <c r="S27" i="13"/>
  <c r="R28" i="13"/>
  <c r="S28" i="13"/>
  <c r="R29" i="13"/>
  <c r="S29" i="13"/>
  <c r="S6" i="13"/>
  <c r="R39" i="13" s="1"/>
  <c r="R6" i="13"/>
  <c r="O7" i="29"/>
  <c r="P7" i="29"/>
  <c r="O8" i="29"/>
  <c r="P8" i="29"/>
  <c r="O9" i="29"/>
  <c r="P9" i="29"/>
  <c r="O10" i="29"/>
  <c r="P10" i="29"/>
  <c r="O11" i="29"/>
  <c r="P11" i="29"/>
  <c r="O12" i="29"/>
  <c r="P12" i="29"/>
  <c r="O13" i="29"/>
  <c r="P13" i="29"/>
  <c r="O14" i="29"/>
  <c r="P14" i="29"/>
  <c r="O15" i="29"/>
  <c r="P15" i="29"/>
  <c r="O16" i="29"/>
  <c r="P16" i="29"/>
  <c r="O17" i="29"/>
  <c r="P17" i="29"/>
  <c r="O18" i="29"/>
  <c r="P18" i="29"/>
  <c r="O19" i="29"/>
  <c r="P19" i="29"/>
  <c r="O20" i="29"/>
  <c r="P20" i="29"/>
  <c r="O21" i="29"/>
  <c r="P21" i="29"/>
  <c r="O22" i="29"/>
  <c r="P22" i="29"/>
  <c r="O23" i="29"/>
  <c r="P23" i="29"/>
  <c r="O24" i="29"/>
  <c r="P24" i="29"/>
  <c r="O25" i="29"/>
  <c r="P25" i="29"/>
  <c r="O26" i="29"/>
  <c r="P26" i="29"/>
  <c r="O27" i="29"/>
  <c r="P27" i="29"/>
  <c r="O28" i="29"/>
  <c r="P28" i="29"/>
  <c r="O29" i="29"/>
  <c r="P29" i="29"/>
  <c r="P6" i="29"/>
  <c r="O6" i="29"/>
  <c r="R34" i="13" l="1"/>
  <c r="P34" i="13"/>
  <c r="W6" i="2"/>
  <c r="X6" i="2"/>
  <c r="W7" i="2"/>
  <c r="X7" i="2"/>
  <c r="W8" i="2"/>
  <c r="X8" i="2"/>
  <c r="W9" i="2"/>
  <c r="X9" i="2"/>
  <c r="W10" i="2"/>
  <c r="X10" i="2"/>
  <c r="W11" i="2"/>
  <c r="X11" i="2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X5" i="2"/>
  <c r="W5" i="2"/>
  <c r="F33" i="2" s="1"/>
  <c r="Q29" i="2"/>
  <c r="R29" i="2"/>
  <c r="D39" i="2" l="1"/>
  <c r="D33" i="2"/>
  <c r="E33" i="2"/>
  <c r="AA7" i="22" l="1"/>
  <c r="AB7" i="22"/>
  <c r="AA8" i="22"/>
  <c r="AB8" i="22"/>
  <c r="AA9" i="22"/>
  <c r="AB9" i="22"/>
  <c r="AA10" i="22"/>
  <c r="AB10" i="22"/>
  <c r="AA11" i="22"/>
  <c r="AB11" i="22"/>
  <c r="AA12" i="22"/>
  <c r="AB12" i="22"/>
  <c r="AA13" i="22"/>
  <c r="AB13" i="22"/>
  <c r="AA14" i="22"/>
  <c r="AB14" i="22"/>
  <c r="AA15" i="22"/>
  <c r="AB15" i="22"/>
  <c r="AA16" i="22"/>
  <c r="AB16" i="22"/>
  <c r="AA17" i="22"/>
  <c r="AB17" i="22"/>
  <c r="AA18" i="22"/>
  <c r="AB18" i="22"/>
  <c r="AA19" i="22"/>
  <c r="AB19" i="22"/>
  <c r="AA20" i="22"/>
  <c r="AB20" i="22"/>
  <c r="AA21" i="22"/>
  <c r="AB21" i="22"/>
  <c r="AA22" i="22"/>
  <c r="AB22" i="22"/>
  <c r="AA23" i="22"/>
  <c r="AB23" i="22"/>
  <c r="AA24" i="22"/>
  <c r="AB24" i="22"/>
  <c r="AA25" i="22"/>
  <c r="AB25" i="22"/>
  <c r="AA26" i="22"/>
  <c r="AB26" i="22"/>
  <c r="AA27" i="22"/>
  <c r="AB27" i="22"/>
  <c r="AA28" i="22"/>
  <c r="AB28" i="22"/>
  <c r="AA29" i="22"/>
  <c r="AB29" i="22"/>
  <c r="AB6" i="22"/>
  <c r="AA6" i="22"/>
  <c r="F35" i="22" s="1"/>
  <c r="S7" i="22"/>
  <c r="T7" i="22"/>
  <c r="S8" i="22"/>
  <c r="T8" i="22"/>
  <c r="S9" i="22"/>
  <c r="T9" i="22"/>
  <c r="S10" i="22"/>
  <c r="T10" i="22"/>
  <c r="S11" i="22"/>
  <c r="T11" i="22"/>
  <c r="S12" i="22"/>
  <c r="T12" i="22"/>
  <c r="S13" i="22"/>
  <c r="T13" i="22"/>
  <c r="S14" i="22"/>
  <c r="T14" i="22"/>
  <c r="S15" i="22"/>
  <c r="T15" i="22"/>
  <c r="S16" i="22"/>
  <c r="T16" i="22"/>
  <c r="S17" i="22"/>
  <c r="T17" i="22"/>
  <c r="S18" i="22"/>
  <c r="T18" i="22"/>
  <c r="S19" i="22"/>
  <c r="T19" i="22"/>
  <c r="S20" i="22"/>
  <c r="T20" i="22"/>
  <c r="S21" i="22"/>
  <c r="T21" i="22"/>
  <c r="S22" i="22"/>
  <c r="T22" i="22"/>
  <c r="S23" i="22"/>
  <c r="T23" i="22"/>
  <c r="S24" i="22"/>
  <c r="T24" i="22"/>
  <c r="S25" i="22"/>
  <c r="T25" i="22"/>
  <c r="S26" i="22"/>
  <c r="T26" i="22"/>
  <c r="S27" i="22"/>
  <c r="T27" i="22"/>
  <c r="S28" i="22"/>
  <c r="T28" i="22"/>
  <c r="S29" i="22"/>
  <c r="T29" i="22"/>
  <c r="T6" i="22"/>
  <c r="D41" i="22" s="1"/>
  <c r="S6" i="22"/>
  <c r="E34" i="22" s="1"/>
  <c r="U30" i="22"/>
  <c r="V30" i="22"/>
  <c r="W30" i="22"/>
  <c r="X30" i="22"/>
  <c r="C39" i="19"/>
  <c r="D35" i="22" l="1"/>
  <c r="F41" i="22"/>
  <c r="E35" i="22"/>
  <c r="F34" i="22"/>
  <c r="E41" i="22"/>
  <c r="D34" i="22"/>
  <c r="D34" i="19"/>
  <c r="N40" i="17" l="1"/>
  <c r="N35" i="17"/>
  <c r="C40" i="17"/>
  <c r="Q36" i="17" l="1"/>
  <c r="Q41" i="17"/>
  <c r="O41" i="17"/>
  <c r="P41" i="17"/>
  <c r="O36" i="17"/>
  <c r="P36" i="17"/>
  <c r="K7" i="15"/>
  <c r="L7" i="15"/>
  <c r="K8" i="15"/>
  <c r="L8" i="15"/>
  <c r="K9" i="15"/>
  <c r="L9" i="15"/>
  <c r="K10" i="15"/>
  <c r="L10" i="15"/>
  <c r="K11" i="15"/>
  <c r="L11" i="15"/>
  <c r="K12" i="15"/>
  <c r="L12" i="15"/>
  <c r="K13" i="15"/>
  <c r="L13" i="15"/>
  <c r="K14" i="15"/>
  <c r="L14" i="15"/>
  <c r="K15" i="15"/>
  <c r="L15" i="15"/>
  <c r="K16" i="15"/>
  <c r="L16" i="15"/>
  <c r="K17" i="15"/>
  <c r="L17" i="15"/>
  <c r="K18" i="15"/>
  <c r="L18" i="15"/>
  <c r="K19" i="15"/>
  <c r="L19" i="15"/>
  <c r="K20" i="15"/>
  <c r="L20" i="15"/>
  <c r="K21" i="15"/>
  <c r="L21" i="15"/>
  <c r="K22" i="15"/>
  <c r="L22" i="15"/>
  <c r="K23" i="15"/>
  <c r="L23" i="15"/>
  <c r="K24" i="15"/>
  <c r="L24" i="15"/>
  <c r="K25" i="15"/>
  <c r="L25" i="15"/>
  <c r="K26" i="15"/>
  <c r="L26" i="15"/>
  <c r="K27" i="15"/>
  <c r="L27" i="15"/>
  <c r="K28" i="15"/>
  <c r="L28" i="15"/>
  <c r="K29" i="15"/>
  <c r="L29" i="15"/>
  <c r="L6" i="15"/>
  <c r="K6" i="15"/>
  <c r="O39" i="13"/>
  <c r="R40" i="13" s="1"/>
  <c r="O34" i="13"/>
  <c r="R35" i="13" s="1"/>
  <c r="Q34" i="13"/>
  <c r="Q35" i="13" s="1"/>
  <c r="J7" i="13"/>
  <c r="K7" i="13"/>
  <c r="J8" i="13"/>
  <c r="K8" i="13"/>
  <c r="J9" i="13"/>
  <c r="K9" i="13"/>
  <c r="J10" i="13"/>
  <c r="K10" i="13"/>
  <c r="J11" i="13"/>
  <c r="K11" i="13"/>
  <c r="J12" i="13"/>
  <c r="K12" i="13"/>
  <c r="J13" i="13"/>
  <c r="K13" i="13"/>
  <c r="J14" i="13"/>
  <c r="K14" i="13"/>
  <c r="J15" i="13"/>
  <c r="K15" i="13"/>
  <c r="J16" i="13"/>
  <c r="K16" i="13"/>
  <c r="J17" i="13"/>
  <c r="K17" i="13"/>
  <c r="J18" i="13"/>
  <c r="K18" i="13"/>
  <c r="J19" i="13"/>
  <c r="K19" i="13"/>
  <c r="J20" i="13"/>
  <c r="K20" i="13"/>
  <c r="J21" i="13"/>
  <c r="K21" i="13"/>
  <c r="J22" i="13"/>
  <c r="K22" i="13"/>
  <c r="J23" i="13"/>
  <c r="K23" i="13"/>
  <c r="J24" i="13"/>
  <c r="K24" i="13"/>
  <c r="J25" i="13"/>
  <c r="K25" i="13"/>
  <c r="J26" i="13"/>
  <c r="K26" i="13"/>
  <c r="J27" i="13"/>
  <c r="K27" i="13"/>
  <c r="J28" i="13"/>
  <c r="K28" i="13"/>
  <c r="J29" i="13"/>
  <c r="K29" i="13"/>
  <c r="K6" i="13"/>
  <c r="J6" i="13"/>
  <c r="D34" i="14" l="1"/>
  <c r="P35" i="13"/>
  <c r="Q39" i="13"/>
  <c r="Q40" i="13" s="1"/>
  <c r="P39" i="13"/>
  <c r="P40" i="13" s="1"/>
  <c r="D34" i="29"/>
  <c r="M7" i="28"/>
  <c r="N7" i="28"/>
  <c r="M8" i="28"/>
  <c r="N8" i="28"/>
  <c r="M9" i="28"/>
  <c r="N9" i="28"/>
  <c r="M10" i="28"/>
  <c r="N10" i="28"/>
  <c r="M11" i="28"/>
  <c r="N11" i="28"/>
  <c r="M12" i="28"/>
  <c r="N12" i="28"/>
  <c r="M13" i="28"/>
  <c r="N13" i="28"/>
  <c r="M14" i="28"/>
  <c r="N14" i="28"/>
  <c r="M15" i="28"/>
  <c r="N15" i="28"/>
  <c r="M16" i="28"/>
  <c r="N16" i="28"/>
  <c r="M17" i="28"/>
  <c r="N17" i="28"/>
  <c r="M18" i="28"/>
  <c r="N18" i="28"/>
  <c r="M19" i="28"/>
  <c r="N19" i="28"/>
  <c r="M20" i="28"/>
  <c r="N20" i="28"/>
  <c r="M21" i="28"/>
  <c r="N21" i="28"/>
  <c r="M22" i="28"/>
  <c r="N22" i="28"/>
  <c r="M23" i="28"/>
  <c r="N23" i="28"/>
  <c r="M24" i="28"/>
  <c r="N24" i="28"/>
  <c r="M25" i="28"/>
  <c r="N25" i="28"/>
  <c r="M26" i="28"/>
  <c r="N26" i="28"/>
  <c r="M27" i="28"/>
  <c r="N27" i="28"/>
  <c r="M28" i="28"/>
  <c r="N28" i="28"/>
  <c r="M29" i="28"/>
  <c r="N29" i="28"/>
  <c r="N6" i="28"/>
  <c r="M6" i="28"/>
  <c r="T29" i="2" l="1"/>
  <c r="U29" i="2"/>
  <c r="V29" i="2"/>
  <c r="S29" i="2"/>
  <c r="O29" i="2"/>
  <c r="P29" i="2"/>
  <c r="C39" i="2"/>
  <c r="C33" i="2"/>
  <c r="D30" i="22"/>
  <c r="E30" i="22"/>
  <c r="F30" i="22"/>
  <c r="G30" i="22"/>
  <c r="H30" i="22"/>
  <c r="I30" i="22"/>
  <c r="J30" i="22"/>
  <c r="K30" i="22"/>
  <c r="L30" i="22"/>
  <c r="M30" i="22"/>
  <c r="N30" i="22"/>
  <c r="O30" i="22"/>
  <c r="P30" i="22"/>
  <c r="Q30" i="22"/>
  <c r="R30" i="22"/>
  <c r="Y30" i="22"/>
  <c r="AA30" i="22" s="1"/>
  <c r="Z30" i="22"/>
  <c r="AB30" i="22" s="1"/>
  <c r="D7" i="24" s="1"/>
  <c r="C30" i="22"/>
  <c r="C34" i="22"/>
  <c r="D29" i="20"/>
  <c r="E29" i="20"/>
  <c r="F29" i="20"/>
  <c r="G29" i="20"/>
  <c r="H29" i="20"/>
  <c r="C29" i="20"/>
  <c r="I29" i="20" s="1"/>
  <c r="F6" i="21" s="1"/>
  <c r="C33" i="20"/>
  <c r="D30" i="19"/>
  <c r="T30" i="19" s="1"/>
  <c r="E7" i="21" s="1"/>
  <c r="E30" i="19"/>
  <c r="F30" i="19"/>
  <c r="G30" i="19"/>
  <c r="H30" i="19"/>
  <c r="I30" i="19"/>
  <c r="J30" i="19"/>
  <c r="K30" i="19"/>
  <c r="L30" i="19"/>
  <c r="M30" i="19"/>
  <c r="N30" i="19"/>
  <c r="O30" i="19"/>
  <c r="P30" i="19"/>
  <c r="Q30" i="19"/>
  <c r="R30" i="19"/>
  <c r="C30" i="19"/>
  <c r="C34" i="19"/>
  <c r="D32" i="17"/>
  <c r="E32" i="17"/>
  <c r="F32" i="17"/>
  <c r="G32" i="17"/>
  <c r="H32" i="17"/>
  <c r="K32" i="17"/>
  <c r="L32" i="17"/>
  <c r="M32" i="17"/>
  <c r="N32" i="17"/>
  <c r="O32" i="17"/>
  <c r="P32" i="17"/>
  <c r="Q32" i="17"/>
  <c r="R32" i="17"/>
  <c r="S32" i="17"/>
  <c r="T32" i="17"/>
  <c r="W32" i="17"/>
  <c r="X32" i="17"/>
  <c r="Y32" i="17"/>
  <c r="Z32" i="17"/>
  <c r="C32" i="17"/>
  <c r="C35" i="17"/>
  <c r="C30" i="15"/>
  <c r="D30" i="15"/>
  <c r="E30" i="15"/>
  <c r="F30" i="15"/>
  <c r="G30" i="15"/>
  <c r="H30" i="15"/>
  <c r="I30" i="15"/>
  <c r="J30" i="15"/>
  <c r="C34" i="15"/>
  <c r="D30" i="14"/>
  <c r="E30" i="14"/>
  <c r="F30" i="14"/>
  <c r="G30" i="14"/>
  <c r="H30" i="14"/>
  <c r="I30" i="14"/>
  <c r="J30" i="14"/>
  <c r="C30" i="14"/>
  <c r="C34" i="14"/>
  <c r="D30" i="13"/>
  <c r="D34" i="13"/>
  <c r="C39" i="29"/>
  <c r="C34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C39" i="28"/>
  <c r="C34" i="28"/>
  <c r="L30" i="28"/>
  <c r="K30" i="28"/>
  <c r="J30" i="28"/>
  <c r="I30" i="28"/>
  <c r="H30" i="28"/>
  <c r="G30" i="28"/>
  <c r="F30" i="28"/>
  <c r="E30" i="28"/>
  <c r="D30" i="28"/>
  <c r="C30" i="28"/>
  <c r="F30" i="10"/>
  <c r="G30" i="10"/>
  <c r="H30" i="10"/>
  <c r="I30" i="10"/>
  <c r="J30" i="10"/>
  <c r="K30" i="10"/>
  <c r="L30" i="10"/>
  <c r="E30" i="10"/>
  <c r="C34" i="10"/>
  <c r="O30" i="29" l="1"/>
  <c r="AB32" i="17"/>
  <c r="D7" i="21" s="1"/>
  <c r="V32" i="17"/>
  <c r="C7" i="21" s="1"/>
  <c r="U32" i="17"/>
  <c r="C6" i="21" s="1"/>
  <c r="AA32" i="17"/>
  <c r="D6" i="21" s="1"/>
  <c r="L30" i="14"/>
  <c r="D7" i="16" s="1"/>
  <c r="K30" i="14"/>
  <c r="D6" i="16" s="1"/>
  <c r="P30" i="29"/>
  <c r="E42" i="22"/>
  <c r="D6" i="24"/>
  <c r="F42" i="22"/>
  <c r="D42" i="22"/>
  <c r="E37" i="22"/>
  <c r="E36" i="22"/>
  <c r="D37" i="22"/>
  <c r="F36" i="22"/>
  <c r="D36" i="22"/>
  <c r="F37" i="22"/>
  <c r="J29" i="20"/>
  <c r="F7" i="21" s="1"/>
  <c r="S30" i="19"/>
  <c r="E6" i="21" s="1"/>
  <c r="J32" i="17"/>
  <c r="B7" i="21" s="1"/>
  <c r="G7" i="21" s="1"/>
  <c r="I32" i="17"/>
  <c r="B6" i="21" s="1"/>
  <c r="G6" i="21" s="1"/>
  <c r="M30" i="10"/>
  <c r="I35" i="29" s="1"/>
  <c r="N30" i="10"/>
  <c r="I36" i="29" s="1"/>
  <c r="S30" i="22"/>
  <c r="C6" i="24" s="1"/>
  <c r="T30" i="22"/>
  <c r="C7" i="24" s="1"/>
  <c r="K30" i="15"/>
  <c r="F6" i="16" s="1"/>
  <c r="L30" i="15"/>
  <c r="F7" i="16" s="1"/>
  <c r="M30" i="28"/>
  <c r="N30" i="28"/>
  <c r="D34" i="10"/>
  <c r="F34" i="14"/>
  <c r="F39" i="14"/>
  <c r="F34" i="29"/>
  <c r="F35" i="29" s="1"/>
  <c r="D35" i="29"/>
  <c r="F39" i="29"/>
  <c r="F40" i="29" s="1"/>
  <c r="E39" i="29"/>
  <c r="E40" i="29" s="1"/>
  <c r="D39" i="28"/>
  <c r="D40" i="28" s="1"/>
  <c r="F39" i="28"/>
  <c r="F40" i="28" s="1"/>
  <c r="D34" i="28"/>
  <c r="D35" i="28" s="1"/>
  <c r="E39" i="28"/>
  <c r="E40" i="28" s="1"/>
  <c r="E34" i="29"/>
  <c r="E35" i="29" s="1"/>
  <c r="D39" i="29"/>
  <c r="D40" i="29" s="1"/>
  <c r="E34" i="28"/>
  <c r="E35" i="28" s="1"/>
  <c r="F34" i="28"/>
  <c r="F35" i="28" s="1"/>
  <c r="K36" i="29" l="1"/>
  <c r="I51" i="29"/>
  <c r="J36" i="29"/>
  <c r="N36" i="29" s="1"/>
  <c r="D7" i="25" s="1"/>
  <c r="F51" i="29"/>
  <c r="J35" i="29"/>
  <c r="N35" i="29" s="1"/>
  <c r="D6" i="25" s="1"/>
  <c r="F50" i="29"/>
  <c r="C50" i="29"/>
  <c r="C51" i="29"/>
  <c r="L51" i="29" s="1"/>
  <c r="K35" i="29"/>
  <c r="I50" i="29"/>
  <c r="D29" i="2"/>
  <c r="E29" i="2"/>
  <c r="F29" i="2"/>
  <c r="G29" i="2"/>
  <c r="H29" i="2"/>
  <c r="I29" i="2"/>
  <c r="J29" i="2"/>
  <c r="K29" i="2"/>
  <c r="L29" i="2"/>
  <c r="M29" i="2"/>
  <c r="N29" i="2"/>
  <c r="C29" i="2"/>
  <c r="C41" i="22"/>
  <c r="E6" i="24"/>
  <c r="G6" i="25" s="1"/>
  <c r="E7" i="24"/>
  <c r="G7" i="25" s="1"/>
  <c r="C37" i="20"/>
  <c r="C39" i="15"/>
  <c r="C39" i="14"/>
  <c r="F40" i="14" s="1"/>
  <c r="F35" i="14"/>
  <c r="D39" i="14"/>
  <c r="D35" i="14"/>
  <c r="D39" i="13"/>
  <c r="Q30" i="13"/>
  <c r="P30" i="13"/>
  <c r="O30" i="13"/>
  <c r="N30" i="13"/>
  <c r="M30" i="13"/>
  <c r="L30" i="13"/>
  <c r="I30" i="13"/>
  <c r="H30" i="13"/>
  <c r="G30" i="13"/>
  <c r="F30" i="13"/>
  <c r="J30" i="13" s="1"/>
  <c r="B6" i="16" s="1"/>
  <c r="E30" i="13"/>
  <c r="K30" i="13" s="1"/>
  <c r="B7" i="16" s="1"/>
  <c r="C39" i="10"/>
  <c r="F34" i="10"/>
  <c r="F35" i="10" s="1"/>
  <c r="F39" i="10"/>
  <c r="F40" i="10" s="1"/>
  <c r="D35" i="10"/>
  <c r="L50" i="29" l="1"/>
  <c r="S30" i="13"/>
  <c r="C7" i="16" s="1"/>
  <c r="D44" i="22"/>
  <c r="F44" i="22"/>
  <c r="E44" i="22"/>
  <c r="D33" i="20"/>
  <c r="D34" i="20" s="1"/>
  <c r="E33" i="20"/>
  <c r="E34" i="20" s="1"/>
  <c r="F33" i="20"/>
  <c r="F34" i="20" s="1"/>
  <c r="F37" i="20"/>
  <c r="F38" i="20" s="1"/>
  <c r="E37" i="20"/>
  <c r="E38" i="20" s="1"/>
  <c r="D37" i="20"/>
  <c r="D38" i="20" s="1"/>
  <c r="R30" i="13"/>
  <c r="C6" i="16" s="1"/>
  <c r="X29" i="2"/>
  <c r="C7" i="25" s="1"/>
  <c r="W29" i="2"/>
  <c r="C6" i="25" s="1"/>
  <c r="F43" i="22"/>
  <c r="F34" i="19"/>
  <c r="F35" i="19" s="1"/>
  <c r="D34" i="15"/>
  <c r="D35" i="15" s="1"/>
  <c r="E34" i="13"/>
  <c r="E35" i="13" s="1"/>
  <c r="E39" i="13"/>
  <c r="E40" i="13" s="1"/>
  <c r="D39" i="19"/>
  <c r="D40" i="19" s="1"/>
  <c r="D35" i="19"/>
  <c r="D41" i="17"/>
  <c r="D36" i="17"/>
  <c r="F41" i="17"/>
  <c r="F36" i="17"/>
  <c r="F39" i="15"/>
  <c r="F40" i="15" s="1"/>
  <c r="F34" i="15"/>
  <c r="F35" i="15" s="1"/>
  <c r="D40" i="14"/>
  <c r="F34" i="13"/>
  <c r="F35" i="13" s="1"/>
  <c r="F39" i="2"/>
  <c r="E39" i="2"/>
  <c r="D43" i="22"/>
  <c r="E43" i="22"/>
  <c r="F7" i="25"/>
  <c r="F6" i="25"/>
  <c r="E34" i="19"/>
  <c r="E35" i="19" s="1"/>
  <c r="E39" i="19"/>
  <c r="E40" i="19" s="1"/>
  <c r="F39" i="19"/>
  <c r="F40" i="19" s="1"/>
  <c r="E41" i="17"/>
  <c r="E36" i="17"/>
  <c r="E34" i="15"/>
  <c r="E35" i="15" s="1"/>
  <c r="D39" i="15"/>
  <c r="D40" i="15" s="1"/>
  <c r="E39" i="15"/>
  <c r="E40" i="15" s="1"/>
  <c r="E34" i="14"/>
  <c r="E35" i="14" s="1"/>
  <c r="E39" i="14"/>
  <c r="E40" i="14" s="1"/>
  <c r="G34" i="13"/>
  <c r="G35" i="13" s="1"/>
  <c r="F39" i="13"/>
  <c r="F40" i="13" s="1"/>
  <c r="G39" i="13"/>
  <c r="G40" i="13" s="1"/>
  <c r="E34" i="10"/>
  <c r="E35" i="10" s="1"/>
  <c r="D39" i="10"/>
  <c r="D40" i="10" s="1"/>
  <c r="E39" i="10"/>
  <c r="E40" i="10" s="1"/>
  <c r="G6" i="16" l="1"/>
  <c r="E6" i="25" s="1"/>
  <c r="G7" i="16" l="1"/>
  <c r="E7" i="25" s="1"/>
  <c r="E34" i="2"/>
  <c r="E40" i="2"/>
  <c r="D34" i="2"/>
  <c r="F40" i="2"/>
  <c r="D40" i="2"/>
  <c r="F34" i="2"/>
  <c r="H6" i="25" l="1"/>
  <c r="H7" i="25"/>
</calcChain>
</file>

<file path=xl/sharedStrings.xml><?xml version="1.0" encoding="utf-8"?>
<sst xmlns="http://schemas.openxmlformats.org/spreadsheetml/2006/main" count="754" uniqueCount="240">
  <si>
    <t>Муниципальное автономное дошкольное образовательное учреждение</t>
  </si>
  <si>
    <t>детский сад комбинированного вида №24 "Березка" г. Белебея</t>
  </si>
  <si>
    <t>муниципального района Белебеевский район Республики Башкортостан</t>
  </si>
  <si>
    <t>20__-20___ учебный год</t>
  </si>
  <si>
    <t>Приказ Министерства просвещения РФ от 25.11.2022г.</t>
  </si>
  <si>
    <t>Педагоги:</t>
  </si>
  <si>
    <t>Воспитатель:</t>
  </si>
  <si>
    <t>Музыкальный руководитель:</t>
  </si>
  <si>
    <t>Образовательная область «Социально-коммуникативное развитие»</t>
  </si>
  <si>
    <t>№п/п</t>
  </si>
  <si>
    <t>ФИ ребенка</t>
  </si>
  <si>
    <t xml:space="preserve">среднее значение </t>
  </si>
  <si>
    <t>н.г.</t>
  </si>
  <si>
    <t>к.г.</t>
  </si>
  <si>
    <t>Иванов</t>
  </si>
  <si>
    <t>Петров</t>
  </si>
  <si>
    <t>Сидоров</t>
  </si>
  <si>
    <t>среднее значение:</t>
  </si>
  <si>
    <t>начало года</t>
  </si>
  <si>
    <t>всего</t>
  </si>
  <si>
    <t>норма</t>
  </si>
  <si>
    <t>ниже нормы</t>
  </si>
  <si>
    <t xml:space="preserve">низкий </t>
  </si>
  <si>
    <t>количество детей</t>
  </si>
  <si>
    <t>%</t>
  </si>
  <si>
    <t>конец года</t>
  </si>
  <si>
    <t>начало</t>
  </si>
  <si>
    <t>конец</t>
  </si>
  <si>
    <t>ВЫВОДЫ:</t>
  </si>
  <si>
    <t>Начало учебного года:</t>
  </si>
  <si>
    <t>Конец учебного года:</t>
  </si>
  <si>
    <t>В соответствии с Федеральной образовательной программой дошкольного образования</t>
  </si>
  <si>
    <t>Образовательная область «Познавательное развитие»</t>
  </si>
  <si>
    <t>Средний уровень речевого развития</t>
  </si>
  <si>
    <t>Образовательная область «Речевое развитие»</t>
  </si>
  <si>
    <t>НАПРАВЛЕНИЕ I. ПРИОБЩЕНИЕ К ИСКУССТВУ.</t>
  </si>
  <si>
    <t>Конструктивная деятельность</t>
  </si>
  <si>
    <t>НАПРАВЛЕНИЕ 4. МУЗЫКАЛЬНАЯ ДЕЯТЕЛЬНОСТЬ</t>
  </si>
  <si>
    <t>Слушание</t>
  </si>
  <si>
    <t>Пение</t>
  </si>
  <si>
    <t>Музыкально-ритмические движения</t>
  </si>
  <si>
    <t>НАПРАВЛЕНИЕ 5,6. ТЕАТРАЛИЗОВАННАЯ И КУЛЬТУРНО-ДОСУГОВАЯ ДЕЯТЕЛЬНОСТЬ</t>
  </si>
  <si>
    <t>Обобщение результатов педагогической диагностики по направлениям</t>
  </si>
  <si>
    <t xml:space="preserve"> ОО «Художественно-эстетическое развитие»</t>
  </si>
  <si>
    <t>Приобщение к искусству</t>
  </si>
  <si>
    <t>Изобразительная деятельность</t>
  </si>
  <si>
    <t>Музыкальная деятельность</t>
  </si>
  <si>
    <t xml:space="preserve">Средний балл/уровень </t>
  </si>
  <si>
    <t>Образовательная область «Физическое развитие»</t>
  </si>
  <si>
    <t>среднее значение</t>
  </si>
  <si>
    <t>Основная гимнастика; подвижные и спортивные игры, спортивные упражнения</t>
  </si>
  <si>
    <t>Формирование основ здорового образа жизни</t>
  </si>
  <si>
    <t xml:space="preserve">Обобщение результатов педагогической диагностики по всем образовательным областям </t>
  </si>
  <si>
    <t>Социально-­коммуникативное развитие</t>
  </si>
  <si>
    <t>Познавательное развитие</t>
  </si>
  <si>
    <t>Речевое развитие</t>
  </si>
  <si>
    <t>Художественно­эстетическое развитие</t>
  </si>
  <si>
    <t>Физическое развитие</t>
  </si>
  <si>
    <t>СК</t>
  </si>
  <si>
    <t>ПР</t>
  </si>
  <si>
    <t>РР</t>
  </si>
  <si>
    <t>ХЭР</t>
  </si>
  <si>
    <t>ФР</t>
  </si>
  <si>
    <t>Основные выводы по результатам педагогической диагностики</t>
  </si>
  <si>
    <t>Следует обратить внимание на трудности реализации образовательной(-ых) области(-ей) «_________ развитие» в следующих аспектах:</t>
  </si>
  <si>
    <t>1.</t>
  </si>
  <si>
    <t>2.</t>
  </si>
  <si>
    <t>3.</t>
  </si>
  <si>
    <t>В индивидуальной помощи нуждаются следующие дети:</t>
  </si>
  <si>
    <t>1. «Речевое развитие»:</t>
  </si>
  <si>
    <t>2. «Познавательное развитие»:</t>
  </si>
  <si>
    <t xml:space="preserve">3. «Социально-коммуникативное развитие»: </t>
  </si>
  <si>
    <t>4. «Художественно-эстетическое развитие»:</t>
  </si>
  <si>
    <t xml:space="preserve">5. «Физическое развитие»: </t>
  </si>
  <si>
    <t>ОГЛАВЛЕНИЕ:</t>
  </si>
  <si>
    <t>Кликнув мышкой по соответствующему названию, вы автоматически перейдете в нужный раздел.</t>
  </si>
  <si>
    <t>наименование вкладки</t>
  </si>
  <si>
    <t>ТИТУЛЬНЫЙ ЛИСТ</t>
  </si>
  <si>
    <t>Образовательная область "Социально-коммуникативное развитие"</t>
  </si>
  <si>
    <t>СК-1</t>
  </si>
  <si>
    <t>Образовательная область "Познавательное развитие"</t>
  </si>
  <si>
    <t>ПР-1</t>
  </si>
  <si>
    <t>ПР-2</t>
  </si>
  <si>
    <t>НАПРАВЛЕНИЕ 2. МАТЕМАТИЧЕСКИЕ ПРЕДСТАВЛЕНИЯ</t>
  </si>
  <si>
    <t>Обобщение результатов педагогической диагностики по направлениям ОО "Познавательное развитие"</t>
  </si>
  <si>
    <t>Образовательная область "Речевое  развитие"</t>
  </si>
  <si>
    <t>РР-1</t>
  </si>
  <si>
    <t>РР-2</t>
  </si>
  <si>
    <t>РР-3</t>
  </si>
  <si>
    <t>ИТОГ РР</t>
  </si>
  <si>
    <t>Обобщение результатов педагогической диагностики по направлениям ОО "Речевое развитие"</t>
  </si>
  <si>
    <t>Образовательная область "Художественно-эстетическое развитие"</t>
  </si>
  <si>
    <t>ХЭ-1</t>
  </si>
  <si>
    <t>НАПРАВЛЕНИЕ I. ПРИОБЩЕНИЕ К ИСКУССТВУ</t>
  </si>
  <si>
    <t>ХЭ-2</t>
  </si>
  <si>
    <t>ХЭ-3</t>
  </si>
  <si>
    <t>НАПРАВЛЕНИЕ 5. ТЕАТРАЛИЗОВАННАЯ И КУЛЬТУРНО-ДОСУГОВАЯ ДЕЯТЕЛЬНОСТЬ</t>
  </si>
  <si>
    <t>ИТОГ ХЭ</t>
  </si>
  <si>
    <t>Обобщение результатов педагогической диагностики по направлениям ОО "Художественно-эстетическое развитие"</t>
  </si>
  <si>
    <t>Образовательная область "Физическое развитие"</t>
  </si>
  <si>
    <t>НАПРАВЛЕНИЕ I. ОСНОВНАЯ ГИМНАСТИКА. ПОДВИЖНЫЕ И СПОРТИВНЫЕ ИГРЫ. СПОРТИВНЫЕ УПРАЖНЕНИЯ</t>
  </si>
  <si>
    <t>ИТОГ ФР</t>
  </si>
  <si>
    <t>Обобщение результатов педагогической диагностики по направлениям ОО «Физическое развитие»</t>
  </si>
  <si>
    <t>ОБЩИЙ ИТОГ</t>
  </si>
  <si>
    <t>НАПРАВЛЕНИЕ 3. КОНСТРУКТИВНАЯ ДЕЯТЕЛЬНОСТЬ</t>
  </si>
  <si>
    <t>НАПРАВЛЕНИЕ 2. ИЗОБРАЗИТЕЛЬНАЯ ДЕЯТЕЛЬНОСТЬ</t>
  </si>
  <si>
    <t>ОГЛАВЛЕНИЕ</t>
  </si>
  <si>
    <t>ср.ур.</t>
  </si>
  <si>
    <t xml:space="preserve">НАПРАВЛЕНИЕ 1. СЕНСОРНЫЕ ЭТАЛОНЫ И ПОЗНАВАТЕЛЬНЫЕ ДЕЙСТВИЯ. </t>
  </si>
  <si>
    <t>НАПРАВЛЕНИЕ 2. МАТЕМАТИЧЕСКИЕ ПРЕДСТАВЛЕНИЯ.</t>
  </si>
  <si>
    <t>НАПРАВЛЕНИЕ 3. ОКРУЖАЮЩИЙ МИР. ПРИРОДА.</t>
  </si>
  <si>
    <t>НАПРАВЛЕНИЕ 3.  ОКРУЖАЮЩИЙ МИР. ПРИРОДА</t>
  </si>
  <si>
    <t>НАПРАВЛЕНИЕ 1. СЕНСОРНЫЕ ЭТАЛОНЫ И ПОЗНАВАТЕЛЬНЫЕ ДЕЙСТВИЯ.</t>
  </si>
  <si>
    <t>ПР-3</t>
  </si>
  <si>
    <t>Сенсорные эталоны и познавательные действия</t>
  </si>
  <si>
    <t>Математические представления</t>
  </si>
  <si>
    <t>Окружающий мир. Природа</t>
  </si>
  <si>
    <t>Средний уровень развития</t>
  </si>
  <si>
    <t>Связная речь</t>
  </si>
  <si>
    <t>Интерес к художественной литературе</t>
  </si>
  <si>
    <t>ОО «Речевое развитие»</t>
  </si>
  <si>
    <t>НАПРАВЛЕНИЕ I. ОСНОВНАЯ ГИМНАСТИКА. ПОДВИЖНЫЕ ИГРЫ. СПОРТИВНЫЕ УПРАЖНЕНИЯ</t>
  </si>
  <si>
    <t>Средний балл/уровень</t>
  </si>
  <si>
    <t>ОО «Физическое развитие»</t>
  </si>
  <si>
    <t>Педагогический процесс организован на ___________________________ уровне.</t>
  </si>
  <si>
    <t xml:space="preserve"> на 202__/2___ учебный год</t>
  </si>
  <si>
    <t>кол-во детей</t>
  </si>
  <si>
    <t>НАПРАВЛЕНИЕ I. ФОРМИРОВАНИЕ СЛОВАРЯ</t>
  </si>
  <si>
    <t xml:space="preserve">НАПРАВЛЕНИЕ 2. ЗВУКОВАЯ КУЛЬТУРА РЕЧИ. </t>
  </si>
  <si>
    <t>НАПРАВЛЕНИЕ 2. ЗВУКОВАЯ КУЛЬТУРА РЕЧИ.</t>
  </si>
  <si>
    <t>НАПРАВЛЕНИЕ 3. ГРАММАТИЧЕСКИЙ СТРОЙ РЕЧИ.</t>
  </si>
  <si>
    <t xml:space="preserve">НАПРАВЛЕНИЕ 3. ГРАММАТИЧЕСКИЙ СТРОЙ РЕЧИ. </t>
  </si>
  <si>
    <t>НАПРАВЛЕНИЕ 4. СВЯЗНАЯ РЕЧЬ</t>
  </si>
  <si>
    <t>Формирование словаря</t>
  </si>
  <si>
    <t>Звуковая культура речи</t>
  </si>
  <si>
    <t>Грамматический строй речи</t>
  </si>
  <si>
    <t>рисование</t>
  </si>
  <si>
    <t>лепка</t>
  </si>
  <si>
    <t>направление 1</t>
  </si>
  <si>
    <t>направление2</t>
  </si>
  <si>
    <t>Диагностика индивидуального развития детей  2-3 лет</t>
  </si>
  <si>
    <t>Стремится к общению со взрослыми, реагирует на их настроение</t>
  </si>
  <si>
    <t>Проявляетинтерес к сверстникам. Наблюдает за их действиями и подражаетим. Играет рядом.</t>
  </si>
  <si>
    <r>
      <t xml:space="preserve">Старается выполнять элементарные правила поведения </t>
    </r>
    <r>
      <rPr>
        <i/>
        <sz val="12"/>
        <color theme="1"/>
        <rFont val="Times New Roman"/>
        <family val="1"/>
        <charset val="204"/>
      </rPr>
      <t>("можно", "нельзя")</t>
    </r>
  </si>
  <si>
    <t>Узнает членов своей семьи</t>
  </si>
  <si>
    <t>Понимает и выполняет простые поручения взрослого</t>
  </si>
  <si>
    <t>Стремится проявлять самостоятельность в бытовом и игровом поведении</t>
  </si>
  <si>
    <t>Наблюдает за трудовыми процессами воспитателя в уголке природы</t>
  </si>
  <si>
    <t>Выполняет простейшие трудовые действия (с помощью педагогов)</t>
  </si>
  <si>
    <t>Использует в игре замещение недостающего предмета</t>
  </si>
  <si>
    <t>В самостоятельной игре сопровождает речью свои действия</t>
  </si>
  <si>
    <r>
      <t xml:space="preserve">Владеет обобщенными способами обследования формы предметов </t>
    </r>
    <r>
      <rPr>
        <i/>
        <sz val="11"/>
        <color theme="1"/>
        <rFont val="Times New Roman"/>
        <family val="1"/>
        <charset val="204"/>
      </rPr>
      <t>(ощупывание, рассматривание, сравнение, сопоставление)</t>
    </r>
  </si>
  <si>
    <t>трехместную матрешку с совмещением рисунка на ее частях</t>
  </si>
  <si>
    <t xml:space="preserve"> цветные пирамидки из 4-5 колец</t>
  </si>
  <si>
    <t>Разбирает и собирает</t>
  </si>
  <si>
    <r>
      <t xml:space="preserve">Может образовывать группу по заданному образцу </t>
    </r>
    <r>
      <rPr>
        <i/>
        <sz val="12"/>
        <color theme="1"/>
        <rFont val="Times New Roman"/>
        <family val="1"/>
        <charset val="204"/>
      </rPr>
      <t>(по цвету, форме, величине)</t>
    </r>
  </si>
  <si>
    <t>СОЦИАЛЬНО-КОММУНИКАТИВНОЕ РАЗВИТИЕ</t>
  </si>
  <si>
    <t>Различает форму окружающих предметов</t>
  </si>
  <si>
    <t>большие и маленькие предметы, называет их размер</t>
  </si>
  <si>
    <t>Различает</t>
  </si>
  <si>
    <t>длинные и короткие предметы</t>
  </si>
  <si>
    <t>высокий и низкий</t>
  </si>
  <si>
    <r>
      <t xml:space="preserve">Проявляет интерес к колличественной группировке предметов </t>
    </r>
    <r>
      <rPr>
        <i/>
        <sz val="12"/>
        <color rgb="FF000000"/>
        <rFont val="Times New Roman"/>
        <family val="1"/>
        <charset val="204"/>
      </rPr>
      <t>(много и много, много и мало, много и один)</t>
    </r>
  </si>
  <si>
    <t>Называет имена членов своей семьи и воспитателей</t>
  </si>
  <si>
    <t>Узнает и называет некоторых домашних и диких животных, их детенышей</t>
  </si>
  <si>
    <t>Различает некоторые деревья ближайшего окружения (1-2 вида)</t>
  </si>
  <si>
    <t>Имеет эле ментарные представления о природных сезон ных явлениях</t>
  </si>
  <si>
    <t>Различает и называет некоторые овощи и фрукты (1-2 вида)</t>
  </si>
  <si>
    <t>Проявляет бережное отношение к животным и растениям</t>
  </si>
  <si>
    <t>Обобщение результатов педагогической диагностики по направлениям ОО «Познавательное развитие»</t>
  </si>
  <si>
    <t>Пытается произнести все слова, которые необходимы для выражения его мысли</t>
  </si>
  <si>
    <t>Произносит звукоподражательные слова в разном темпе, с разной силой голоса</t>
  </si>
  <si>
    <t>Правильно произносит гласные звуки</t>
  </si>
  <si>
    <t>По словесному указанию находит предметы по цвету, размеру, различает их метоположение</t>
  </si>
  <si>
    <t>Использует сущ-ые обозначающие названия транспортных средств, растения, фрукты, овощи, животные</t>
  </si>
  <si>
    <t>Называет имена близких людей, имена детей группы</t>
  </si>
  <si>
    <t>уменьшительно-ласкательные суффиксы</t>
  </si>
  <si>
    <t>окончание имен существительных</t>
  </si>
  <si>
    <t>Выражает свои мысли посредством 3-х, 4-х словных предложений</t>
  </si>
  <si>
    <t>местоимения с глаголами</t>
  </si>
  <si>
    <t>Понимает речь педагога, отвечает на вопросы</t>
  </si>
  <si>
    <t>Рассказывает об окружающем в 2-4 предложениях</t>
  </si>
  <si>
    <t>Сопровождает речью игровые и бытовые действия</t>
  </si>
  <si>
    <t>Правильно использует в речи</t>
  </si>
  <si>
    <t>НАПРАВЛЕНИЕ 5. ИНТЕРЕС К ХУДОЖЕСТВЕННОЙ ЛИТЕРАТУРЕ</t>
  </si>
  <si>
    <t>Воспринимает небольшие по объему потешки, сказки, рассказы с наглядным сопровождением и без него</t>
  </si>
  <si>
    <t>Договаривает и произносит четверостишья известных ему стихов, песенок; воспроизводит игровые действия, движения персонажей</t>
  </si>
  <si>
    <t>Произносит звукоподражание, связанные с содержание текста (мяу-мяу, тмк-так, баю-бай)</t>
  </si>
  <si>
    <t xml:space="preserve">Рассматривает книги и иллюстрации вместе с педагогом и самостоятельно </t>
  </si>
  <si>
    <t>Проявляет эмоциональную отзывчивость на доступные пониманию детей произведения озобразительного искусства</t>
  </si>
  <si>
    <r>
      <t xml:space="preserve">Обращает внимание на характер народных игрушек </t>
    </r>
    <r>
      <rPr>
        <i/>
        <sz val="14"/>
        <color theme="1"/>
        <rFont val="Times New Roman"/>
        <family val="1"/>
        <charset val="204"/>
      </rPr>
      <t>(веселая, забавная и т.д.)</t>
    </r>
  </si>
  <si>
    <t>Проявляет интерес к природе и отражает в доступной изобразительной и муз-ой деятельности</t>
  </si>
  <si>
    <r>
      <t xml:space="preserve">Различает </t>
    </r>
    <r>
      <rPr>
        <i/>
        <sz val="12"/>
        <color theme="1"/>
        <rFont val="Times New Roman"/>
        <family val="1"/>
        <charset val="204"/>
      </rPr>
      <t xml:space="preserve">красный, синий, зеленый, желтый, белый, черный </t>
    </r>
    <r>
      <rPr>
        <sz val="12"/>
        <color theme="1"/>
        <rFont val="Times New Roman"/>
        <family val="1"/>
        <charset val="204"/>
      </rPr>
      <t>цвета</t>
    </r>
  </si>
  <si>
    <t xml:space="preserve">                                                                              Образовательная область «Художественно-эстетическое развитие»</t>
  </si>
  <si>
    <t>Знает, что карандашами, фломастерами, красками и кистью можно рисовать</t>
  </si>
  <si>
    <t>Различает цвета карандашей, фломастеров, правильно называет их</t>
  </si>
  <si>
    <t>Рисует разные линии, пересекая их, уподобляя предметам</t>
  </si>
  <si>
    <t>раскатывает комочек глины круговыми движениями  ладоней</t>
  </si>
  <si>
    <t>соединяет две вылепленные формы в один предмет</t>
  </si>
  <si>
    <t>сооружает элементарные постройки по образцу</t>
  </si>
  <si>
    <t>сооружает постройки самостоятельно</t>
  </si>
  <si>
    <t>Узнает знакомые мелодии и различает высоту звуков (высокий - низкий)</t>
  </si>
  <si>
    <t>Внимательно слушает спокойные и бодрые песни, понимает о ком (о чем) поется</t>
  </si>
  <si>
    <t>Вместе с педагогом подпевает в песне музыкальные фразы</t>
  </si>
  <si>
    <r>
      <t xml:space="preserve">Воспроизводит движения, показываемые взрослым </t>
    </r>
    <r>
      <rPr>
        <i/>
        <sz val="12"/>
        <color theme="1"/>
        <rFont val="Times New Roman"/>
        <family val="1"/>
        <charset val="204"/>
      </rPr>
      <t>(хлопает, топает ногой, полуприседает, совершает повороты кистей рук)</t>
    </r>
  </si>
  <si>
    <t>Начинает движения с началом музыки и заканчивает с ее окончанием</t>
  </si>
  <si>
    <r>
      <t xml:space="preserve">Передает образы </t>
    </r>
    <r>
      <rPr>
        <i/>
        <sz val="12"/>
        <color theme="1"/>
        <rFont val="Times New Roman"/>
        <family val="1"/>
        <charset val="204"/>
      </rPr>
      <t>(птичка летает, зайка прыгает, мишка идет)</t>
    </r>
  </si>
  <si>
    <t>Выполняет плясовые движения по кругу, врассыпную</t>
  </si>
  <si>
    <t>Меняет движения с изменением характера музыки или содержания песни</t>
  </si>
  <si>
    <t>Следит за действиями героев кукольного театра</t>
  </si>
  <si>
    <t>Имитирует характерные действия персонажей (птички летают, козленок скачет)</t>
  </si>
  <si>
    <t>Принимает посильное участие в играх с пением</t>
  </si>
  <si>
    <t>Театрализованная  и культурно-досуговая деятельность</t>
  </si>
  <si>
    <t>По образцу педагога соместно выполняет ОРУ</t>
  </si>
  <si>
    <t>Прокатывает мяч педагогу, друг другу двумя руками стоя и сидя</t>
  </si>
  <si>
    <t>бросает мяч от груди двумя руками, снизу, из-за головы. Ловит мяч, брошенный педагогом с расстояния 1м</t>
  </si>
  <si>
    <t>Ходит врассыпную и в заданном направлении, между предметами, по кругу по одному и парами, взявшись за руки</t>
  </si>
  <si>
    <t xml:space="preserve">Бегает стайкой за педагогом, в заданном и в разных направлениях </t>
  </si>
  <si>
    <t>прыжки на двух ногах на месте, с продвижением врепед, в длину с места</t>
  </si>
  <si>
    <t>Перешагивает через предметы (высота 10-15см), поднимается без помощи рук на скамейку</t>
  </si>
  <si>
    <t>Играет в подвижные игры с простым содержанием, с текстом, с вкючением музыкально-ритмических          упр-ий</t>
  </si>
  <si>
    <t xml:space="preserve">НАПРАВЛЕНИЕ 2. ФОРМИРОВАНИЕ ОСНОВ ЗДОРОВОГО ОБРАЗА ЖИЗНИ. </t>
  </si>
  <si>
    <t>Самостоятельно и правильно моет руки перед едой, после прогулки и посещения туалета, чистит зубы, пользуется предметами личной гигиены</t>
  </si>
  <si>
    <t>Умеет оценивать свой внешний вид, приводит в порядок одежду</t>
  </si>
  <si>
    <t>Проявляет эмоциональную отзывчивость на выполнение физических упражнений</t>
  </si>
  <si>
    <t>НАПРАВЛЕНИЕ 2. ФОРМИРОВАНИЕ ОСНОВ ЗДОРОВОГО ОБРАЗА ЖИЗНИ.</t>
  </si>
  <si>
    <t>Планируемые образовательные результаты в раннем возрасте (к трем годам)</t>
  </si>
  <si>
    <t>Планируемые образовательные результаты к трем годам:</t>
  </si>
  <si>
    <t>у ребенка развита крупная моторика, он активно использует освоенные ранее движения, начинает осваивать бег, прыжки, повторяет за взрослым простые имитационные упражнения, понимает указания взрослого, выполняет движения по зрительному и звуковому ориентирам;</t>
  </si>
  <si>
    <t xml:space="preserve">ребенок стремится к общению со взрослыми, реагирует на их настроение; </t>
  </si>
  <si>
    <t>ребенок проявляет интерес к сверстникам; наблюдает за их действиями и подражает им; играет рядом.</t>
  </si>
  <si>
    <t>в игровых действиях ребенок отображает действия взрослых, их последовательность, взаимосвязь;</t>
  </si>
  <si>
    <t>ребенок эмоционально вовлечен в действия с игрушками и другими предметами, стремится проявлять настойчивость в достижении результата своих действий;</t>
  </si>
  <si>
    <t>ребенок владеет активной речью, включенной в общение; может обращаться с вопросами и просьбами; проявляет интерес к стихам, сказкам, повторяет отдельные слова и фразы за взрослым; рассматривает картинки, показывает и называет предметы, изображенные на них;</t>
  </si>
  <si>
    <t>ребенок понимает и выполняет простые поручения взрослого;</t>
  </si>
  <si>
    <t>ребенок активно действует с окружающими его предметами, знает названия, свойства и назначение многих предметов, находящихся в его повседневном обиходе: различает и называет основные цвета, формы предметов, ориентируется в основных пространственных и временных отношениях;</t>
  </si>
  <si>
    <t>ребенок использует специфические, культурно фиксированные предметные действия, знает назначение бытовых предметов (ложки, расчески, карандаша и пр.) и умеет пользоваться ими;</t>
  </si>
  <si>
    <t xml:space="preserve">ребенок владеет основными гигиеническими навыками, простейшими навыками самообслуживания (одевание, раздевание, самостоятельно ест и др.); </t>
  </si>
  <si>
    <t>ребенок стремится проявлять самостоятельность в бытовом и игровом поведении;</t>
  </si>
  <si>
    <t>ребенок с удовольствием слушает музыку, подпевает, выполняет простые танцевальные движения; ребенок эмоционально откликается на красоту природы и произведения искусства; осваивает основы изобразительной деятельности (лепка, рисование) и конструирования.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</si>
</sst>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65" x14ac:knownFonts="1">
    <font>
      <sz val="11"/>
      <color theme="1"/>
      <name val="Calibri"/>
      <charset val="204"/>
      <scheme val="minor"/>
    </font>
    <font>
      <sz val="11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1"/>
      <color rgb="FF0000FF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indexed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9"/>
      <color indexed="8"/>
      <name val="Calibri"/>
      <family val="2"/>
      <charset val="204"/>
    </font>
    <font>
      <i/>
      <sz val="12"/>
      <color indexed="10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Snap ITC"/>
      <family val="5"/>
    </font>
    <font>
      <sz val="11"/>
      <color theme="1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u/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1"/>
      <color theme="0"/>
      <name val="Calibri"/>
      <family val="2"/>
      <charset val="204"/>
      <scheme val="minor"/>
    </font>
    <font>
      <b/>
      <i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0"/>
      <name val="Times New Roman"/>
      <family val="1"/>
      <charset val="204"/>
    </font>
    <font>
      <u/>
      <sz val="9"/>
      <color theme="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theme="0"/>
      <name val="Calibri"/>
      <family val="2"/>
      <charset val="204"/>
      <scheme val="minor"/>
    </font>
    <font>
      <u/>
      <sz val="20"/>
      <color theme="0"/>
      <name val="Calibri"/>
      <family val="2"/>
      <charset val="204"/>
      <scheme val="minor"/>
    </font>
    <font>
      <i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4"/>
      <color theme="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10"/>
      <name val="Times New Roman"/>
      <family val="1"/>
      <charset val="204"/>
    </font>
    <font>
      <u/>
      <sz val="16"/>
      <color theme="0"/>
      <name val="Times New Roman"/>
      <family val="1"/>
      <charset val="204"/>
    </font>
    <font>
      <sz val="11"/>
      <color theme="0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/>
  </cellStyleXfs>
  <cellXfs count="424">
    <xf numFmtId="0" fontId="0" fillId="0" borderId="0" xfId="0"/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2" fillId="0" borderId="2" xfId="0" applyFont="1" applyBorder="1" applyProtection="1">
      <protection locked="0"/>
    </xf>
    <xf numFmtId="0" fontId="4" fillId="0" borderId="0" xfId="0" applyFo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13" xfId="0" applyFont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0" fontId="13" fillId="0" borderId="4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17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20" fillId="2" borderId="13" xfId="0" applyFont="1" applyFill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vertical="center" wrapText="1"/>
      <protection locked="0"/>
    </xf>
    <xf numFmtId="0" fontId="18" fillId="0" borderId="13" xfId="0" applyFont="1" applyBorder="1" applyAlignment="1" applyProtection="1">
      <alignment vertical="center" wrapText="1"/>
      <protection locked="0"/>
    </xf>
    <xf numFmtId="0" fontId="21" fillId="0" borderId="13" xfId="0" applyFont="1" applyBorder="1" applyAlignment="1" applyProtection="1">
      <alignment vertical="center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23" fillId="0" borderId="0" xfId="0" applyFont="1" applyProtection="1">
      <protection locked="0"/>
    </xf>
    <xf numFmtId="0" fontId="24" fillId="0" borderId="2" xfId="0" applyFont="1" applyBorder="1" applyProtection="1">
      <protection locked="0"/>
    </xf>
    <xf numFmtId="0" fontId="25" fillId="0" borderId="2" xfId="0" applyFont="1" applyBorder="1" applyAlignment="1" applyProtection="1">
      <alignment horizontal="center" vertical="center" wrapText="1"/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center" wrapText="1"/>
      <protection locked="0"/>
    </xf>
    <xf numFmtId="0" fontId="28" fillId="0" borderId="2" xfId="0" applyFont="1" applyBorder="1" applyProtection="1">
      <protection locked="0"/>
    </xf>
    <xf numFmtId="0" fontId="24" fillId="0" borderId="0" xfId="0" applyFont="1" applyProtection="1">
      <protection locked="0"/>
    </xf>
    <xf numFmtId="0" fontId="26" fillId="0" borderId="19" xfId="0" applyFont="1" applyBorder="1" applyAlignment="1" applyProtection="1">
      <alignment horizontal="center" vertical="center" wrapText="1"/>
      <protection locked="0"/>
    </xf>
    <xf numFmtId="0" fontId="29" fillId="0" borderId="20" xfId="0" applyFont="1" applyBorder="1" applyProtection="1">
      <protection locked="0"/>
    </xf>
    <xf numFmtId="0" fontId="29" fillId="0" borderId="0" xfId="0" applyFont="1" applyProtection="1">
      <protection locked="0"/>
    </xf>
    <xf numFmtId="0" fontId="18" fillId="2" borderId="13" xfId="0" applyFont="1" applyFill="1" applyBorder="1" applyAlignment="1" applyProtection="1">
      <alignment horizontal="center" vertical="center" wrapText="1"/>
      <protection locked="0"/>
    </xf>
    <xf numFmtId="2" fontId="18" fillId="2" borderId="18" xfId="0" applyNumberFormat="1" applyFont="1" applyFill="1" applyBorder="1"/>
    <xf numFmtId="0" fontId="21" fillId="3" borderId="13" xfId="0" applyFont="1" applyFill="1" applyBorder="1" applyAlignment="1" applyProtection="1">
      <alignment vertical="center" wrapText="1"/>
      <protection locked="0"/>
    </xf>
    <xf numFmtId="2" fontId="18" fillId="3" borderId="13" xfId="0" applyNumberFormat="1" applyFont="1" applyFill="1" applyBorder="1" applyAlignment="1">
      <alignment horizontal="center" vertical="center" wrapText="1"/>
    </xf>
    <xf numFmtId="0" fontId="24" fillId="0" borderId="2" xfId="0" applyFont="1" applyBorder="1"/>
    <xf numFmtId="164" fontId="24" fillId="0" borderId="2" xfId="0" applyNumberFormat="1" applyFont="1" applyBorder="1"/>
    <xf numFmtId="0" fontId="25" fillId="0" borderId="2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1" fillId="2" borderId="2" xfId="0" applyFont="1" applyFill="1" applyBorder="1" applyAlignment="1" applyProtection="1">
      <alignment horizontal="center" vertical="center" wrapText="1"/>
      <protection locked="0"/>
    </xf>
    <xf numFmtId="0" fontId="17" fillId="0" borderId="2" xfId="0" applyFont="1" applyBorder="1" applyProtection="1">
      <protection locked="0"/>
    </xf>
    <xf numFmtId="0" fontId="21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35" fillId="0" borderId="0" xfId="0" applyFont="1" applyProtection="1">
      <protection locked="0"/>
    </xf>
    <xf numFmtId="0" fontId="33" fillId="0" borderId="2" xfId="0" applyFont="1" applyBorder="1" applyAlignment="1" applyProtection="1">
      <alignment horizontal="center" vertical="center" wrapText="1"/>
      <protection locked="0"/>
    </xf>
    <xf numFmtId="0" fontId="16" fillId="0" borderId="0" xfId="0" applyFont="1"/>
    <xf numFmtId="0" fontId="32" fillId="0" borderId="2" xfId="0" applyFont="1" applyBorder="1" applyAlignment="1" applyProtection="1">
      <alignment horizontal="center" vertical="center" wrapText="1"/>
      <protection locked="0"/>
    </xf>
    <xf numFmtId="0" fontId="33" fillId="0" borderId="0" xfId="0" applyFont="1"/>
    <xf numFmtId="0" fontId="37" fillId="0" borderId="0" xfId="0" applyFont="1"/>
    <xf numFmtId="0" fontId="39" fillId="0" borderId="0" xfId="0" applyFont="1"/>
    <xf numFmtId="0" fontId="40" fillId="0" borderId="0" xfId="0" applyFont="1" applyAlignment="1">
      <alignment horizontal="center" wrapText="1"/>
    </xf>
    <xf numFmtId="0" fontId="30" fillId="0" borderId="0" xfId="0" applyFont="1" applyAlignment="1">
      <alignment vertical="center" wrapText="1"/>
    </xf>
    <xf numFmtId="0" fontId="41" fillId="0" borderId="0" xfId="1" quotePrefix="1" applyFont="1" applyFill="1" applyAlignment="1" applyProtection="1"/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0" fontId="43" fillId="5" borderId="0" xfId="1" applyFont="1" applyFill="1" applyAlignment="1" applyProtection="1">
      <alignment horizontal="center" vertical="center"/>
      <protection locked="0"/>
    </xf>
    <xf numFmtId="0" fontId="44" fillId="0" borderId="2" xfId="0" applyFont="1" applyBorder="1" applyAlignment="1" applyProtection="1">
      <alignment horizontal="center" vertical="center" wrapText="1"/>
      <protection locked="0"/>
    </xf>
    <xf numFmtId="0" fontId="44" fillId="0" borderId="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2" fontId="16" fillId="3" borderId="13" xfId="0" applyNumberFormat="1" applyFont="1" applyFill="1" applyBorder="1" applyAlignment="1">
      <alignment horizontal="center" vertical="center" wrapText="1"/>
    </xf>
    <xf numFmtId="1" fontId="3" fillId="0" borderId="13" xfId="0" applyNumberFormat="1" applyFont="1" applyBorder="1" applyAlignment="1" applyProtection="1">
      <alignment vertical="center" wrapText="1"/>
      <protection locked="0"/>
    </xf>
    <xf numFmtId="0" fontId="40" fillId="0" borderId="0" xfId="0" applyFont="1" applyAlignment="1">
      <alignment vertical="top" wrapText="1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164" fontId="23" fillId="0" borderId="0" xfId="0" applyNumberFormat="1" applyFont="1" applyProtection="1">
      <protection locked="0"/>
    </xf>
    <xf numFmtId="0" fontId="23" fillId="0" borderId="20" xfId="0" applyFont="1" applyBorder="1" applyProtection="1">
      <protection locked="0"/>
    </xf>
    <xf numFmtId="164" fontId="23" fillId="0" borderId="20" xfId="0" applyNumberFormat="1" applyFont="1" applyBorder="1" applyProtection="1">
      <protection locked="0"/>
    </xf>
    <xf numFmtId="165" fontId="30" fillId="0" borderId="0" xfId="0" applyNumberFormat="1" applyFont="1" applyProtection="1">
      <protection locked="0"/>
    </xf>
    <xf numFmtId="0" fontId="21" fillId="0" borderId="13" xfId="0" applyFont="1" applyBorder="1" applyAlignment="1" applyProtection="1">
      <alignment horizontal="center" vertical="center" wrapText="1"/>
      <protection locked="0"/>
    </xf>
    <xf numFmtId="1" fontId="18" fillId="0" borderId="13" xfId="0" applyNumberFormat="1" applyFont="1" applyBorder="1" applyAlignment="1" applyProtection="1">
      <alignment vertical="center" wrapText="1"/>
      <protection locked="0"/>
    </xf>
    <xf numFmtId="1" fontId="3" fillId="0" borderId="13" xfId="0" applyNumberFormat="1" applyFont="1" applyBorder="1" applyAlignment="1" applyProtection="1">
      <alignment horizontal="center" vertical="center" wrapText="1"/>
      <protection locked="0"/>
    </xf>
    <xf numFmtId="2" fontId="18" fillId="6" borderId="13" xfId="0" applyNumberFormat="1" applyFont="1" applyFill="1" applyBorder="1" applyAlignment="1">
      <alignment vertical="center" wrapText="1"/>
    </xf>
    <xf numFmtId="2" fontId="18" fillId="2" borderId="13" xfId="0" applyNumberFormat="1" applyFont="1" applyFill="1" applyBorder="1" applyAlignment="1">
      <alignment vertical="center" wrapText="1"/>
    </xf>
    <xf numFmtId="0" fontId="45" fillId="0" borderId="2" xfId="0" applyFont="1" applyBorder="1"/>
    <xf numFmtId="164" fontId="45" fillId="0" borderId="2" xfId="0" applyNumberFormat="1" applyFont="1" applyBorder="1"/>
    <xf numFmtId="0" fontId="45" fillId="0" borderId="19" xfId="0" applyFont="1" applyBorder="1"/>
    <xf numFmtId="164" fontId="45" fillId="0" borderId="19" xfId="0" applyNumberFormat="1" applyFont="1" applyBorder="1"/>
    <xf numFmtId="0" fontId="20" fillId="2" borderId="13" xfId="0" applyFont="1" applyFill="1" applyBorder="1" applyAlignment="1">
      <alignment horizontal="center" vertical="center" wrapText="1"/>
    </xf>
    <xf numFmtId="2" fontId="16" fillId="6" borderId="2" xfId="0" applyNumberFormat="1" applyFont="1" applyFill="1" applyBorder="1"/>
    <xf numFmtId="0" fontId="21" fillId="6" borderId="2" xfId="0" applyFont="1" applyFill="1" applyBorder="1" applyAlignment="1" applyProtection="1">
      <alignment horizontal="center" vertical="center" wrapText="1"/>
      <protection locked="0"/>
    </xf>
    <xf numFmtId="0" fontId="19" fillId="0" borderId="4" xfId="0" applyFont="1" applyBorder="1" applyAlignment="1" applyProtection="1">
      <alignment horizontal="left"/>
      <protection locked="0"/>
    </xf>
    <xf numFmtId="2" fontId="18" fillId="6" borderId="18" xfId="0" applyNumberFormat="1" applyFont="1" applyFill="1" applyBorder="1"/>
    <xf numFmtId="1" fontId="18" fillId="0" borderId="13" xfId="0" applyNumberFormat="1" applyFont="1" applyBorder="1" applyAlignment="1" applyProtection="1">
      <alignment horizontal="center" vertical="center" wrapText="1"/>
      <protection locked="0"/>
    </xf>
    <xf numFmtId="0" fontId="32" fillId="4" borderId="2" xfId="0" applyFont="1" applyFill="1" applyBorder="1" applyAlignment="1" applyProtection="1">
      <alignment horizontal="center" vertical="center" wrapText="1"/>
      <protection locked="0"/>
    </xf>
    <xf numFmtId="0" fontId="33" fillId="0" borderId="3" xfId="0" applyFont="1" applyBorder="1" applyProtection="1">
      <protection locked="0"/>
    </xf>
    <xf numFmtId="0" fontId="21" fillId="4" borderId="2" xfId="0" applyFont="1" applyFill="1" applyBorder="1" applyAlignment="1" applyProtection="1">
      <alignment horizontal="center" vertical="center" wrapText="1"/>
      <protection locked="0"/>
    </xf>
    <xf numFmtId="2" fontId="16" fillId="4" borderId="2" xfId="0" applyNumberFormat="1" applyFont="1" applyFill="1" applyBorder="1"/>
    <xf numFmtId="2" fontId="24" fillId="0" borderId="2" xfId="0" applyNumberFormat="1" applyFont="1" applyBorder="1"/>
    <xf numFmtId="2" fontId="18" fillId="6" borderId="18" xfId="0" applyNumberFormat="1" applyFont="1" applyFill="1" applyBorder="1" applyAlignment="1">
      <alignment horizontal="center" vertical="center"/>
    </xf>
    <xf numFmtId="2" fontId="18" fillId="2" borderId="18" xfId="0" applyNumberFormat="1" applyFont="1" applyFill="1" applyBorder="1" applyAlignment="1">
      <alignment horizontal="center" vertical="center"/>
    </xf>
    <xf numFmtId="1" fontId="18" fillId="0" borderId="16" xfId="0" applyNumberFormat="1" applyFont="1" applyBorder="1" applyAlignment="1" applyProtection="1">
      <alignment horizontal="center" vertical="center" wrapText="1"/>
      <protection locked="0"/>
    </xf>
    <xf numFmtId="2" fontId="16" fillId="2" borderId="16" xfId="0" applyNumberFormat="1" applyFont="1" applyFill="1" applyBorder="1" applyAlignment="1">
      <alignment horizontal="center" vertical="center"/>
    </xf>
    <xf numFmtId="0" fontId="45" fillId="0" borderId="0" xfId="0" applyFont="1" applyProtection="1">
      <protection locked="0"/>
    </xf>
    <xf numFmtId="0" fontId="48" fillId="0" borderId="2" xfId="0" applyFont="1" applyBorder="1" applyAlignment="1" applyProtection="1">
      <alignment horizontal="center" vertical="center" wrapText="1"/>
      <protection locked="0"/>
    </xf>
    <xf numFmtId="0" fontId="48" fillId="0" borderId="2" xfId="0" applyFont="1" applyBorder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vertical="center" wrapText="1"/>
      <protection locked="0"/>
    </xf>
    <xf numFmtId="0" fontId="50" fillId="0" borderId="2" xfId="0" applyFont="1" applyBorder="1" applyProtection="1">
      <protection locked="0"/>
    </xf>
    <xf numFmtId="0" fontId="33" fillId="2" borderId="2" xfId="0" applyFont="1" applyFill="1" applyBorder="1" applyAlignment="1" applyProtection="1">
      <alignment horizontal="center" vertical="center" wrapText="1"/>
      <protection locked="0"/>
    </xf>
    <xf numFmtId="0" fontId="35" fillId="0" borderId="2" xfId="0" applyFont="1" applyBorder="1" applyAlignment="1" applyProtection="1">
      <alignment horizontal="center" vertical="center" wrapText="1"/>
      <protection locked="0"/>
    </xf>
    <xf numFmtId="0" fontId="35" fillId="2" borderId="2" xfId="0" applyFont="1" applyFill="1" applyBorder="1" applyAlignment="1" applyProtection="1">
      <alignment horizontal="center" vertical="center" wrapText="1"/>
      <protection locked="0"/>
    </xf>
    <xf numFmtId="0" fontId="35" fillId="0" borderId="2" xfId="0" applyFont="1" applyBorder="1" applyProtection="1">
      <protection locked="0"/>
    </xf>
    <xf numFmtId="2" fontId="33" fillId="2" borderId="2" xfId="0" applyNumberFormat="1" applyFont="1" applyFill="1" applyBorder="1"/>
    <xf numFmtId="0" fontId="52" fillId="5" borderId="0" xfId="1" applyFont="1" applyFill="1" applyAlignment="1" applyProtection="1">
      <alignment horizontal="center" vertical="center" wrapText="1"/>
      <protection locked="0"/>
    </xf>
    <xf numFmtId="2" fontId="33" fillId="6" borderId="2" xfId="0" applyNumberFormat="1" applyFont="1" applyFill="1" applyBorder="1"/>
    <xf numFmtId="2" fontId="16" fillId="6" borderId="16" xfId="0" applyNumberFormat="1" applyFont="1" applyFill="1" applyBorder="1" applyAlignment="1">
      <alignment horizontal="center" vertical="center"/>
    </xf>
    <xf numFmtId="0" fontId="21" fillId="3" borderId="2" xfId="0" applyFont="1" applyFill="1" applyBorder="1" applyAlignment="1" applyProtection="1">
      <alignment horizontal="center" vertical="center" wrapText="1"/>
      <protection locked="0"/>
    </xf>
    <xf numFmtId="0" fontId="21" fillId="8" borderId="2" xfId="0" applyFont="1" applyFill="1" applyBorder="1" applyAlignment="1" applyProtection="1">
      <alignment horizontal="center" vertical="center" wrapText="1"/>
      <protection locked="0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2" fontId="16" fillId="8" borderId="2" xfId="0" applyNumberFormat="1" applyFont="1" applyFill="1" applyBorder="1"/>
    <xf numFmtId="0" fontId="18" fillId="9" borderId="2" xfId="0" applyFont="1" applyFill="1" applyBorder="1" applyAlignment="1" applyProtection="1">
      <alignment horizontal="center" vertical="center" wrapText="1"/>
      <protection locked="0"/>
    </xf>
    <xf numFmtId="0" fontId="35" fillId="9" borderId="2" xfId="0" applyFont="1" applyFill="1" applyBorder="1" applyAlignment="1" applyProtection="1">
      <alignment horizontal="center" vertical="center"/>
      <protection locked="0"/>
    </xf>
    <xf numFmtId="0" fontId="35" fillId="0" borderId="4" xfId="0" applyFont="1" applyBorder="1" applyProtection="1">
      <protection locked="0"/>
    </xf>
    <xf numFmtId="0" fontId="35" fillId="0" borderId="5" xfId="0" applyFont="1" applyBorder="1" applyProtection="1">
      <protection locked="0"/>
    </xf>
    <xf numFmtId="0" fontId="33" fillId="0" borderId="0" xfId="0" applyFont="1" applyProtection="1">
      <protection locked="0"/>
    </xf>
    <xf numFmtId="0" fontId="35" fillId="0" borderId="0" xfId="0" applyFont="1" applyAlignment="1" applyProtection="1">
      <alignment vertical="top"/>
      <protection locked="0"/>
    </xf>
    <xf numFmtId="0" fontId="35" fillId="0" borderId="4" xfId="0" applyFont="1" applyBorder="1" applyAlignment="1" applyProtection="1">
      <alignment vertical="top"/>
      <protection locked="0"/>
    </xf>
    <xf numFmtId="0" fontId="35" fillId="0" borderId="5" xfId="0" applyFont="1" applyBorder="1" applyAlignment="1" applyProtection="1">
      <alignment vertical="top"/>
      <protection locked="0"/>
    </xf>
    <xf numFmtId="0" fontId="35" fillId="0" borderId="4" xfId="0" applyFont="1" applyBorder="1" applyAlignment="1" applyProtection="1">
      <alignment horizontal="left" vertical="top"/>
      <protection locked="0"/>
    </xf>
    <xf numFmtId="0" fontId="35" fillId="0" borderId="5" xfId="0" applyFont="1" applyBorder="1" applyAlignment="1" applyProtection="1">
      <alignment horizontal="left" vertical="top"/>
      <protection locked="0"/>
    </xf>
    <xf numFmtId="0" fontId="35" fillId="0" borderId="23" xfId="0" applyFont="1" applyBorder="1" applyAlignment="1" applyProtection="1">
      <alignment vertical="top"/>
      <protection locked="0"/>
    </xf>
    <xf numFmtId="2" fontId="16" fillId="3" borderId="2" xfId="0" applyNumberFormat="1" applyFont="1" applyFill="1" applyBorder="1"/>
    <xf numFmtId="2" fontId="16" fillId="2" borderId="2" xfId="0" applyNumberFormat="1" applyFont="1" applyFill="1" applyBorder="1" applyAlignment="1">
      <alignment vertical="center"/>
    </xf>
    <xf numFmtId="2" fontId="16" fillId="8" borderId="2" xfId="0" applyNumberFormat="1" applyFont="1" applyFill="1" applyBorder="1" applyAlignment="1">
      <alignment vertical="center"/>
    </xf>
    <xf numFmtId="2" fontId="16" fillId="9" borderId="2" xfId="0" applyNumberFormat="1" applyFont="1" applyFill="1" applyBorder="1" applyAlignment="1">
      <alignment vertical="center"/>
    </xf>
    <xf numFmtId="0" fontId="2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47" fillId="0" borderId="0" xfId="1" quotePrefix="1" applyFont="1" applyFill="1" applyAlignment="1" applyProtection="1">
      <alignment horizontal="left" vertical="center" wrapText="1"/>
    </xf>
    <xf numFmtId="0" fontId="47" fillId="0" borderId="0" xfId="1" quotePrefix="1" applyFont="1" applyFill="1" applyAlignment="1" applyProtection="1">
      <alignment vertical="center" wrapText="1"/>
    </xf>
    <xf numFmtId="0" fontId="47" fillId="0" borderId="0" xfId="1" quotePrefix="1" applyFont="1" applyFill="1" applyAlignment="1" applyProtection="1">
      <alignment wrapText="1"/>
    </xf>
    <xf numFmtId="0" fontId="0" fillId="11" borderId="0" xfId="0" applyFill="1" applyProtection="1">
      <protection locked="0"/>
    </xf>
    <xf numFmtId="0" fontId="22" fillId="0" borderId="4" xfId="0" applyFont="1" applyBorder="1" applyAlignment="1" applyProtection="1">
      <alignment vertical="center" wrapText="1"/>
      <protection locked="0"/>
    </xf>
    <xf numFmtId="0" fontId="54" fillId="0" borderId="0" xfId="0" applyFont="1" applyProtection="1">
      <protection locked="0"/>
    </xf>
    <xf numFmtId="0" fontId="56" fillId="0" borderId="0" xfId="0" applyFont="1" applyProtection="1">
      <protection locked="0"/>
    </xf>
    <xf numFmtId="0" fontId="56" fillId="0" borderId="0" xfId="0" applyFont="1"/>
    <xf numFmtId="0" fontId="56" fillId="0" borderId="0" xfId="0" applyFont="1" applyAlignment="1">
      <alignment horizontal="right"/>
    </xf>
    <xf numFmtId="2" fontId="16" fillId="6" borderId="13" xfId="0" applyNumberFormat="1" applyFont="1" applyFill="1" applyBorder="1" applyAlignment="1">
      <alignment horizontal="center" vertical="center" wrapText="1"/>
    </xf>
    <xf numFmtId="2" fontId="16" fillId="2" borderId="13" xfId="0" applyNumberFormat="1" applyFont="1" applyFill="1" applyBorder="1" applyAlignment="1">
      <alignment horizontal="center" vertical="center" wrapText="1"/>
    </xf>
    <xf numFmtId="0" fontId="57" fillId="5" borderId="6" xfId="1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>
      <alignment horizontal="center" vertical="center"/>
    </xf>
    <xf numFmtId="0" fontId="28" fillId="0" borderId="2" xfId="0" applyFont="1" applyBorder="1" applyAlignment="1" applyProtection="1">
      <alignment horizontal="left"/>
      <protection locked="0"/>
    </xf>
    <xf numFmtId="2" fontId="17" fillId="0" borderId="0" xfId="0" applyNumberFormat="1" applyFont="1" applyAlignment="1" applyProtection="1">
      <alignment vertical="center"/>
      <protection locked="0"/>
    </xf>
    <xf numFmtId="2" fontId="0" fillId="0" borderId="0" xfId="0" applyNumberFormat="1" applyProtection="1">
      <protection locked="0"/>
    </xf>
    <xf numFmtId="2" fontId="16" fillId="0" borderId="0" xfId="0" applyNumberFormat="1" applyFont="1" applyAlignment="1" applyProtection="1">
      <alignment vertical="center"/>
      <protection locked="0"/>
    </xf>
    <xf numFmtId="2" fontId="18" fillId="0" borderId="13" xfId="0" applyNumberFormat="1" applyFont="1" applyBorder="1" applyAlignment="1" applyProtection="1">
      <alignment horizontal="center" vertical="center" wrapText="1"/>
      <protection locked="0"/>
    </xf>
    <xf numFmtId="2" fontId="18" fillId="0" borderId="14" xfId="0" applyNumberFormat="1" applyFont="1" applyBorder="1" applyAlignment="1" applyProtection="1">
      <alignment horizontal="center" vertical="center" wrapText="1"/>
      <protection locked="0"/>
    </xf>
    <xf numFmtId="2" fontId="20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8" fillId="0" borderId="13" xfId="0" applyNumberFormat="1" applyFont="1" applyBorder="1" applyAlignment="1" applyProtection="1">
      <alignment vertical="center" wrapText="1"/>
      <protection locked="0"/>
    </xf>
    <xf numFmtId="2" fontId="21" fillId="0" borderId="13" xfId="0" applyNumberFormat="1" applyFont="1" applyBorder="1" applyAlignment="1" applyProtection="1">
      <alignment horizontal="center" vertical="center" wrapText="1"/>
      <protection locked="0"/>
    </xf>
    <xf numFmtId="2" fontId="0" fillId="0" borderId="0" xfId="0" applyNumberFormat="1" applyAlignment="1" applyProtection="1">
      <alignment horizontal="center"/>
      <protection locked="0"/>
    </xf>
    <xf numFmtId="2" fontId="22" fillId="0" borderId="0" xfId="0" applyNumberFormat="1" applyFont="1" applyAlignment="1" applyProtection="1">
      <alignment vertical="center" wrapText="1"/>
      <protection locked="0"/>
    </xf>
    <xf numFmtId="2" fontId="23" fillId="0" borderId="0" xfId="0" applyNumberFormat="1" applyFont="1" applyProtection="1">
      <protection locked="0"/>
    </xf>
    <xf numFmtId="2" fontId="24" fillId="0" borderId="2" xfId="0" applyNumberFormat="1" applyFont="1" applyBorder="1" applyProtection="1">
      <protection locked="0"/>
    </xf>
    <xf numFmtId="2" fontId="46" fillId="0" borderId="2" xfId="0" applyNumberFormat="1" applyFont="1" applyBorder="1" applyAlignment="1" applyProtection="1">
      <alignment horizontal="center" vertical="center" wrapText="1"/>
      <protection locked="0"/>
    </xf>
    <xf numFmtId="2" fontId="27" fillId="0" borderId="0" xfId="0" applyNumberFormat="1" applyFont="1" applyAlignment="1" applyProtection="1">
      <alignment horizontal="center" wrapText="1"/>
      <protection locked="0"/>
    </xf>
    <xf numFmtId="2" fontId="28" fillId="0" borderId="2" xfId="0" applyNumberFormat="1" applyFont="1" applyBorder="1" applyProtection="1">
      <protection locked="0"/>
    </xf>
    <xf numFmtId="2" fontId="24" fillId="0" borderId="0" xfId="0" applyNumberFormat="1" applyFont="1" applyProtection="1">
      <protection locked="0"/>
    </xf>
    <xf numFmtId="2" fontId="46" fillId="0" borderId="19" xfId="0" applyNumberFormat="1" applyFont="1" applyBorder="1" applyAlignment="1" applyProtection="1">
      <alignment horizontal="center" vertical="center" wrapText="1"/>
      <protection locked="0"/>
    </xf>
    <xf numFmtId="2" fontId="29" fillId="0" borderId="20" xfId="0" applyNumberFormat="1" applyFont="1" applyBorder="1" applyProtection="1">
      <protection locked="0"/>
    </xf>
    <xf numFmtId="2" fontId="29" fillId="0" borderId="0" xfId="0" applyNumberFormat="1" applyFont="1" applyProtection="1">
      <protection locked="0"/>
    </xf>
    <xf numFmtId="2" fontId="23" fillId="0" borderId="20" xfId="0" applyNumberFormat="1" applyFont="1" applyBorder="1" applyProtection="1">
      <protection locked="0"/>
    </xf>
    <xf numFmtId="2" fontId="30" fillId="0" borderId="0" xfId="0" applyNumberFormat="1" applyFont="1" applyProtection="1">
      <protection locked="0"/>
    </xf>
    <xf numFmtId="1" fontId="18" fillId="0" borderId="14" xfId="0" applyNumberFormat="1" applyFont="1" applyBorder="1" applyAlignment="1" applyProtection="1">
      <alignment vertical="center" wrapText="1"/>
      <protection locked="0"/>
    </xf>
    <xf numFmtId="1" fontId="24" fillId="0" borderId="2" xfId="0" applyNumberFormat="1" applyFont="1" applyBorder="1"/>
    <xf numFmtId="1" fontId="24" fillId="0" borderId="19" xfId="0" applyNumberFormat="1" applyFont="1" applyBorder="1"/>
    <xf numFmtId="164" fontId="24" fillId="0" borderId="19" xfId="0" applyNumberFormat="1" applyFont="1" applyBorder="1"/>
    <xf numFmtId="0" fontId="2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1" fontId="18" fillId="2" borderId="13" xfId="0" applyNumberFormat="1" applyFont="1" applyFill="1" applyBorder="1" applyAlignment="1">
      <alignment vertical="center" wrapText="1"/>
    </xf>
    <xf numFmtId="1" fontId="18" fillId="6" borderId="13" xfId="0" applyNumberFormat="1" applyFont="1" applyFill="1" applyBorder="1" applyAlignment="1">
      <alignment vertical="center" wrapText="1"/>
    </xf>
    <xf numFmtId="2" fontId="18" fillId="2" borderId="13" xfId="0" applyNumberFormat="1" applyFont="1" applyFill="1" applyBorder="1" applyAlignment="1">
      <alignment horizontal="center" vertical="center" wrapText="1"/>
    </xf>
    <xf numFmtId="2" fontId="18" fillId="6" borderId="13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28" fillId="0" borderId="2" xfId="0" applyFont="1" applyBorder="1" applyAlignment="1" applyProtection="1">
      <alignment horizontal="right"/>
      <protection locked="0"/>
    </xf>
    <xf numFmtId="164" fontId="16" fillId="3" borderId="13" xfId="0" applyNumberFormat="1" applyFont="1" applyFill="1" applyBorder="1" applyAlignment="1">
      <alignment horizontal="center" vertical="center" wrapText="1"/>
    </xf>
    <xf numFmtId="164" fontId="16" fillId="6" borderId="13" xfId="0" applyNumberFormat="1" applyFont="1" applyFill="1" applyBorder="1" applyAlignment="1">
      <alignment horizontal="center" vertical="center" wrapText="1"/>
    </xf>
    <xf numFmtId="164" fontId="16" fillId="2" borderId="13" xfId="0" applyNumberFormat="1" applyFont="1" applyFill="1" applyBorder="1" applyAlignment="1">
      <alignment horizontal="center" vertical="center" wrapText="1"/>
    </xf>
    <xf numFmtId="0" fontId="53" fillId="12" borderId="2" xfId="0" applyFont="1" applyFill="1" applyBorder="1"/>
    <xf numFmtId="1" fontId="18" fillId="12" borderId="18" xfId="0" applyNumberFormat="1" applyFont="1" applyFill="1" applyBorder="1" applyAlignment="1" applyProtection="1">
      <alignment vertical="center" wrapText="1"/>
      <protection locked="0"/>
    </xf>
    <xf numFmtId="0" fontId="53" fillId="9" borderId="2" xfId="0" applyFont="1" applyFill="1" applyBorder="1"/>
    <xf numFmtId="1" fontId="18" fillId="9" borderId="18" xfId="0" applyNumberFormat="1" applyFont="1" applyFill="1" applyBorder="1" applyAlignment="1" applyProtection="1">
      <alignment vertical="center" wrapText="1"/>
      <protection locked="0"/>
    </xf>
    <xf numFmtId="164" fontId="53" fillId="12" borderId="2" xfId="0" applyNumberFormat="1" applyFont="1" applyFill="1" applyBorder="1"/>
    <xf numFmtId="0" fontId="24" fillId="0" borderId="2" xfId="0" applyFont="1" applyBorder="1" applyAlignment="1" applyProtection="1">
      <alignment horizontal="left"/>
      <protection locked="0"/>
    </xf>
    <xf numFmtId="164" fontId="53" fillId="9" borderId="2" xfId="0" applyNumberFormat="1" applyFont="1" applyFill="1" applyBorder="1"/>
    <xf numFmtId="164" fontId="16" fillId="2" borderId="18" xfId="0" applyNumberFormat="1" applyFont="1" applyFill="1" applyBorder="1" applyAlignment="1">
      <alignment horizontal="center" vertical="center" wrapText="1"/>
    </xf>
    <xf numFmtId="0" fontId="55" fillId="0" borderId="13" xfId="2" applyFont="1" applyFill="1" applyBorder="1" applyAlignment="1" applyProtection="1">
      <alignment horizontal="center" vertical="center" wrapText="1"/>
      <protection locked="0"/>
    </xf>
    <xf numFmtId="1" fontId="55" fillId="0" borderId="13" xfId="2" applyNumberFormat="1" applyFont="1" applyFill="1" applyBorder="1" applyAlignment="1" applyProtection="1">
      <alignment horizontal="center" vertical="center" wrapText="1"/>
      <protection locked="0"/>
    </xf>
    <xf numFmtId="0" fontId="53" fillId="0" borderId="2" xfId="0" applyFont="1" applyBorder="1"/>
    <xf numFmtId="164" fontId="53" fillId="0" borderId="2" xfId="0" applyNumberFormat="1" applyFont="1" applyBorder="1"/>
    <xf numFmtId="0" fontId="0" fillId="11" borderId="4" xfId="0" applyFill="1" applyBorder="1" applyProtection="1">
      <protection locked="0"/>
    </xf>
    <xf numFmtId="0" fontId="0" fillId="11" borderId="5" xfId="0" applyFill="1" applyBorder="1" applyProtection="1"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18" fillId="0" borderId="6" xfId="0" applyFont="1" applyBorder="1" applyAlignment="1" applyProtection="1">
      <alignment vertical="center" wrapText="1"/>
      <protection locked="0"/>
    </xf>
    <xf numFmtId="0" fontId="60" fillId="5" borderId="2" xfId="1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Protection="1">
      <protection locked="0"/>
    </xf>
    <xf numFmtId="1" fontId="18" fillId="0" borderId="18" xfId="0" applyNumberFormat="1" applyFont="1" applyBorder="1" applyProtection="1">
      <protection locked="0"/>
    </xf>
    <xf numFmtId="0" fontId="61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34" fillId="0" borderId="0" xfId="0" applyFont="1" applyAlignment="1" applyProtection="1">
      <alignment horizontal="left" wrapText="1"/>
      <protection locked="0"/>
    </xf>
    <xf numFmtId="0" fontId="61" fillId="0" borderId="2" xfId="0" applyFont="1" applyBorder="1" applyAlignment="1" applyProtection="1">
      <alignment horizontal="left"/>
      <protection locked="0"/>
    </xf>
    <xf numFmtId="0" fontId="62" fillId="0" borderId="2" xfId="0" applyFont="1" applyBorder="1" applyAlignment="1" applyProtection="1">
      <alignment horizontal="left"/>
      <protection locked="0"/>
    </xf>
    <xf numFmtId="0" fontId="43" fillId="0" borderId="0" xfId="1" applyFont="1" applyFill="1" applyAlignment="1" applyProtection="1">
      <alignment horizontal="center" vertical="center"/>
      <protection locked="0"/>
    </xf>
    <xf numFmtId="0" fontId="60" fillId="5" borderId="7" xfId="1" applyFont="1" applyFill="1" applyBorder="1" applyAlignment="1" applyProtection="1">
      <alignment horizontal="center" vertical="center" wrapText="1"/>
      <protection locked="0"/>
    </xf>
    <xf numFmtId="0" fontId="43" fillId="0" borderId="0" xfId="1" applyFont="1" applyFill="1" applyAlignment="1" applyProtection="1">
      <alignment vertical="center"/>
      <protection locked="0"/>
    </xf>
    <xf numFmtId="1" fontId="3" fillId="0" borderId="16" xfId="0" applyNumberFormat="1" applyFont="1" applyBorder="1" applyAlignment="1" applyProtection="1">
      <alignment horizontal="center" vertical="center" wrapText="1"/>
      <protection locked="0"/>
    </xf>
    <xf numFmtId="1" fontId="3" fillId="0" borderId="16" xfId="0" applyNumberFormat="1" applyFont="1" applyBorder="1" applyAlignment="1" applyProtection="1">
      <alignment horizontal="center" vertical="center"/>
      <protection locked="0"/>
    </xf>
    <xf numFmtId="1" fontId="3" fillId="0" borderId="13" xfId="0" applyNumberFormat="1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63" fillId="5" borderId="6" xfId="1" applyFont="1" applyFill="1" applyBorder="1" applyAlignment="1" applyProtection="1">
      <alignment horizontal="center" vertical="center" wrapText="1"/>
      <protection locked="0"/>
    </xf>
    <xf numFmtId="164" fontId="64" fillId="0" borderId="0" xfId="0" applyNumberFormat="1" applyFont="1" applyProtection="1">
      <protection locked="0"/>
    </xf>
    <xf numFmtId="2" fontId="56" fillId="0" borderId="0" xfId="0" applyNumberFormat="1" applyFont="1" applyProtection="1">
      <protection locked="0"/>
    </xf>
    <xf numFmtId="2" fontId="64" fillId="0" borderId="0" xfId="0" applyNumberFormat="1" applyFont="1" applyProtection="1">
      <protection locked="0"/>
    </xf>
    <xf numFmtId="0" fontId="12" fillId="0" borderId="0" xfId="0" applyFont="1"/>
    <xf numFmtId="0" fontId="13" fillId="0" borderId="0" xfId="0" applyFont="1"/>
    <xf numFmtId="0" fontId="10" fillId="0" borderId="0" xfId="0" applyFont="1" applyAlignment="1">
      <alignment horizontal="center" wrapText="1"/>
    </xf>
    <xf numFmtId="0" fontId="10" fillId="0" borderId="0" xfId="0" applyFont="1"/>
    <xf numFmtId="0" fontId="14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" fontId="16" fillId="0" borderId="13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/>
    </xf>
    <xf numFmtId="0" fontId="12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16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13" fillId="0" borderId="5" xfId="0" applyFont="1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38" fillId="0" borderId="0" xfId="0" applyFont="1" applyAlignment="1">
      <alignment horizontal="center" vertical="center"/>
    </xf>
    <xf numFmtId="0" fontId="41" fillId="5" borderId="0" xfId="1" quotePrefix="1" applyFont="1" applyFill="1" applyAlignment="1" applyProtection="1">
      <alignment horizontal="center" vertical="center"/>
    </xf>
    <xf numFmtId="0" fontId="18" fillId="0" borderId="0" xfId="0" applyFont="1" applyAlignment="1">
      <alignment horizontal="center" vertical="top"/>
    </xf>
    <xf numFmtId="0" fontId="47" fillId="3" borderId="0" xfId="1" quotePrefix="1" applyFont="1" applyFill="1" applyAlignment="1" applyProtection="1">
      <alignment horizontal="left" vertical="center" wrapText="1"/>
    </xf>
    <xf numFmtId="0" fontId="42" fillId="2" borderId="0" xfId="1" quotePrefix="1" applyFont="1" applyFill="1" applyAlignment="1" applyProtection="1">
      <alignment horizontal="left"/>
    </xf>
    <xf numFmtId="0" fontId="47" fillId="6" borderId="0" xfId="1" quotePrefix="1" applyFont="1" applyFill="1" applyAlignment="1" applyProtection="1">
      <alignment horizontal="left" vertical="center" wrapText="1"/>
    </xf>
    <xf numFmtId="0" fontId="47" fillId="6" borderId="0" xfId="1" quotePrefix="1" applyFont="1" applyFill="1" applyAlignment="1" applyProtection="1">
      <alignment horizontal="left" wrapText="1"/>
    </xf>
    <xf numFmtId="0" fontId="47" fillId="7" borderId="0" xfId="1" quotePrefix="1" applyFont="1" applyFill="1" applyAlignment="1" applyProtection="1">
      <alignment horizontal="left" vertical="center" wrapText="1"/>
    </xf>
    <xf numFmtId="0" fontId="47" fillId="8" borderId="0" xfId="1" quotePrefix="1" applyFont="1" applyFill="1" applyAlignment="1" applyProtection="1">
      <alignment horizontal="left" vertical="center" wrapText="1"/>
    </xf>
    <xf numFmtId="0" fontId="47" fillId="8" borderId="0" xfId="1" quotePrefix="1" applyFont="1" applyFill="1" applyAlignment="1" applyProtection="1">
      <alignment horizontal="left" wrapText="1"/>
    </xf>
    <xf numFmtId="0" fontId="42" fillId="8" borderId="0" xfId="1" quotePrefix="1" applyFont="1" applyFill="1" applyAlignment="1" applyProtection="1">
      <alignment horizontal="left" wrapText="1"/>
    </xf>
    <xf numFmtId="0" fontId="51" fillId="5" borderId="0" xfId="1" quotePrefix="1" applyFont="1" applyFill="1" applyAlignment="1" applyProtection="1">
      <alignment horizontal="left" vertical="center" wrapText="1"/>
    </xf>
    <xf numFmtId="0" fontId="40" fillId="0" borderId="0" xfId="0" applyFont="1" applyAlignment="1">
      <alignment horizontal="center" vertical="top" wrapText="1"/>
    </xf>
    <xf numFmtId="0" fontId="47" fillId="6" borderId="0" xfId="1" quotePrefix="1" applyFont="1" applyFill="1" applyAlignment="1" applyProtection="1">
      <alignment horizontal="left" vertical="top" wrapText="1"/>
    </xf>
    <xf numFmtId="0" fontId="47" fillId="2" borderId="0" xfId="1" quotePrefix="1" applyFont="1" applyFill="1" applyAlignment="1" applyProtection="1">
      <alignment horizontal="left"/>
    </xf>
    <xf numFmtId="0" fontId="47" fillId="2" borderId="0" xfId="1" quotePrefix="1" applyFont="1" applyFill="1" applyAlignment="1" applyProtection="1">
      <alignment horizontal="left" wrapText="1"/>
    </xf>
    <xf numFmtId="0" fontId="42" fillId="2" borderId="0" xfId="1" quotePrefix="1" applyFont="1" applyFill="1" applyAlignment="1" applyProtection="1">
      <alignment horizontal="left" wrapText="1"/>
    </xf>
    <xf numFmtId="0" fontId="47" fillId="7" borderId="0" xfId="1" quotePrefix="1" applyFont="1" applyFill="1" applyAlignment="1" applyProtection="1">
      <alignment horizontal="left" wrapText="1"/>
    </xf>
    <xf numFmtId="0" fontId="10" fillId="0" borderId="0" xfId="0" applyFont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center"/>
      <protection locked="0"/>
    </xf>
    <xf numFmtId="0" fontId="24" fillId="0" borderId="3" xfId="0" applyFont="1" applyBorder="1" applyAlignment="1" applyProtection="1">
      <alignment horizontal="center"/>
      <protection locked="0"/>
    </xf>
    <xf numFmtId="0" fontId="44" fillId="0" borderId="1" xfId="0" applyFont="1" applyBorder="1" applyAlignment="1" applyProtection="1">
      <alignment horizontal="center" vertical="center"/>
      <protection locked="0"/>
    </xf>
    <xf numFmtId="0" fontId="44" fillId="0" borderId="3" xfId="0" applyFont="1" applyBorder="1" applyAlignment="1" applyProtection="1">
      <alignment horizontal="center" vertical="center"/>
      <protection locked="0"/>
    </xf>
    <xf numFmtId="0" fontId="44" fillId="0" borderId="1" xfId="0" applyFont="1" applyBorder="1" applyAlignment="1" applyProtection="1">
      <alignment horizontal="center" vertical="center" wrapText="1"/>
      <protection locked="0"/>
    </xf>
    <xf numFmtId="0" fontId="44" fillId="0" borderId="3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55" fillId="0" borderId="6" xfId="2" applyFont="1" applyFill="1" applyBorder="1" applyAlignment="1" applyProtection="1">
      <alignment horizontal="center" vertical="center" wrapText="1"/>
      <protection locked="0"/>
    </xf>
    <xf numFmtId="0" fontId="55" fillId="0" borderId="14" xfId="2" applyFont="1" applyFill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20" fillId="2" borderId="9" xfId="0" applyFont="1" applyFill="1" applyBorder="1" applyAlignment="1" applyProtection="1">
      <alignment horizontal="center" vertical="center" wrapText="1"/>
      <protection locked="0"/>
    </xf>
    <xf numFmtId="0" fontId="20" fillId="2" borderId="11" xfId="0" applyFont="1" applyFill="1" applyBorder="1" applyAlignment="1" applyProtection="1">
      <alignment horizontal="center" vertical="center" wrapText="1"/>
      <protection locked="0"/>
    </xf>
    <xf numFmtId="0" fontId="20" fillId="2" borderId="13" xfId="0" applyFont="1" applyFill="1" applyBorder="1" applyAlignment="1" applyProtection="1">
      <alignment horizontal="center" vertical="center" wrapText="1"/>
      <protection locked="0"/>
    </xf>
    <xf numFmtId="0" fontId="20" fillId="0" borderId="7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 applyProtection="1">
      <alignment horizontal="center" vertical="center" wrapText="1"/>
      <protection locked="0"/>
    </xf>
    <xf numFmtId="0" fontId="20" fillId="0" borderId="11" xfId="0" applyFont="1" applyBorder="1" applyAlignment="1" applyProtection="1">
      <alignment horizontal="center" vertical="center" wrapText="1"/>
      <protection locked="0"/>
    </xf>
    <xf numFmtId="0" fontId="20" fillId="0" borderId="13" xfId="0" applyFont="1" applyBorder="1" applyAlignment="1" applyProtection="1">
      <alignment horizontal="center" vertical="center" wrapText="1"/>
      <protection locked="0"/>
    </xf>
    <xf numFmtId="0" fontId="43" fillId="5" borderId="0" xfId="1" applyFont="1" applyFill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18" fillId="0" borderId="11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2" fontId="8" fillId="0" borderId="7" xfId="0" applyNumberFormat="1" applyFont="1" applyBorder="1" applyAlignment="1" applyProtection="1">
      <alignment horizontal="center" vertical="center" wrapText="1"/>
      <protection locked="0"/>
    </xf>
    <xf numFmtId="2" fontId="31" fillId="0" borderId="9" xfId="0" applyNumberFormat="1" applyFont="1" applyBorder="1" applyAlignment="1" applyProtection="1">
      <alignment horizontal="center" vertical="center" wrapText="1"/>
      <protection locked="0"/>
    </xf>
    <xf numFmtId="2" fontId="31" fillId="0" borderId="11" xfId="0" applyNumberFormat="1" applyFont="1" applyBorder="1" applyAlignment="1" applyProtection="1">
      <alignment horizontal="center" vertical="center" wrapText="1"/>
      <protection locked="0"/>
    </xf>
    <xf numFmtId="2" fontId="31" fillId="0" borderId="13" xfId="0" applyNumberFormat="1" applyFont="1" applyBorder="1" applyAlignment="1" applyProtection="1">
      <alignment horizontal="center" vertical="center" wrapText="1"/>
      <protection locked="0"/>
    </xf>
    <xf numFmtId="2" fontId="20" fillId="0" borderId="7" xfId="0" applyNumberFormat="1" applyFont="1" applyBorder="1" applyAlignment="1" applyProtection="1">
      <alignment horizontal="center" vertical="center" textRotation="90"/>
      <protection locked="0"/>
    </xf>
    <xf numFmtId="2" fontId="20" fillId="0" borderId="9" xfId="0" applyNumberFormat="1" applyFont="1" applyBorder="1" applyAlignment="1" applyProtection="1">
      <alignment horizontal="center" vertical="center" textRotation="90"/>
      <protection locked="0"/>
    </xf>
    <xf numFmtId="2" fontId="20" fillId="0" borderId="11" xfId="0" applyNumberFormat="1" applyFont="1" applyBorder="1" applyAlignment="1" applyProtection="1">
      <alignment horizontal="center" vertical="center" textRotation="90"/>
      <protection locked="0"/>
    </xf>
    <xf numFmtId="2" fontId="20" fillId="0" borderId="13" xfId="0" applyNumberFormat="1" applyFont="1" applyBorder="1" applyAlignment="1" applyProtection="1">
      <alignment horizontal="center" vertical="center" textRotation="90"/>
      <protection locked="0"/>
    </xf>
    <xf numFmtId="2" fontId="43" fillId="5" borderId="0" xfId="1" applyNumberFormat="1" applyFont="1" applyFill="1" applyAlignment="1" applyProtection="1">
      <alignment horizontal="center" vertical="center"/>
      <protection locked="0"/>
    </xf>
    <xf numFmtId="2" fontId="18" fillId="0" borderId="6" xfId="0" applyNumberFormat="1" applyFont="1" applyBorder="1" applyAlignment="1" applyProtection="1">
      <alignment horizontal="center" vertical="center" wrapText="1"/>
      <protection locked="0"/>
    </xf>
    <xf numFmtId="2" fontId="18" fillId="0" borderId="10" xfId="0" applyNumberFormat="1" applyFont="1" applyBorder="1" applyAlignment="1" applyProtection="1">
      <alignment horizontal="center" vertical="center" wrapText="1"/>
      <protection locked="0"/>
    </xf>
    <xf numFmtId="2" fontId="18" fillId="0" borderId="14" xfId="0" applyNumberFormat="1" applyFont="1" applyBorder="1" applyAlignment="1" applyProtection="1">
      <alignment horizontal="center" vertical="center" wrapText="1"/>
      <protection locked="0"/>
    </xf>
    <xf numFmtId="2" fontId="5" fillId="0" borderId="7" xfId="0" applyNumberFormat="1" applyFont="1" applyBorder="1" applyAlignment="1" applyProtection="1">
      <alignment horizontal="center" vertical="center" wrapText="1"/>
      <protection locked="0"/>
    </xf>
    <xf numFmtId="2" fontId="5" fillId="0" borderId="9" xfId="0" applyNumberFormat="1" applyFont="1" applyBorder="1" applyAlignment="1" applyProtection="1">
      <alignment horizontal="center" vertical="center" wrapText="1"/>
      <protection locked="0"/>
    </xf>
    <xf numFmtId="2" fontId="5" fillId="0" borderId="11" xfId="0" applyNumberFormat="1" applyFont="1" applyBorder="1" applyAlignment="1" applyProtection="1">
      <alignment horizontal="center" vertical="center" wrapText="1"/>
      <protection locked="0"/>
    </xf>
    <xf numFmtId="2" fontId="5" fillId="0" borderId="13" xfId="0" applyNumberFormat="1" applyFont="1" applyBorder="1" applyAlignment="1" applyProtection="1">
      <alignment horizontal="center" vertical="center" wrapText="1"/>
      <protection locked="0"/>
    </xf>
    <xf numFmtId="2" fontId="5" fillId="0" borderId="17" xfId="0" applyNumberFormat="1" applyFont="1" applyBorder="1" applyAlignment="1" applyProtection="1">
      <alignment horizontal="center" vertical="center" wrapText="1"/>
      <protection locked="0"/>
    </xf>
    <xf numFmtId="2" fontId="5" fillId="0" borderId="16" xfId="0" applyNumberFormat="1" applyFont="1" applyBorder="1" applyAlignment="1" applyProtection="1">
      <alignment horizontal="center" vertical="center" wrapText="1"/>
      <protection locked="0"/>
    </xf>
    <xf numFmtId="2" fontId="59" fillId="0" borderId="11" xfId="0" applyNumberFormat="1" applyFont="1" applyBorder="1" applyAlignment="1" applyProtection="1">
      <alignment horizontal="center" vertical="center" wrapText="1"/>
      <protection locked="0"/>
    </xf>
    <xf numFmtId="2" fontId="59" fillId="0" borderId="13" xfId="0" applyNumberFormat="1" applyFont="1" applyBorder="1" applyAlignment="1" applyProtection="1">
      <alignment horizontal="center" vertical="center" wrapText="1"/>
      <protection locked="0"/>
    </xf>
    <xf numFmtId="2" fontId="5" fillId="0" borderId="15" xfId="0" applyNumberFormat="1" applyFont="1" applyBorder="1" applyAlignment="1" applyProtection="1">
      <alignment horizontal="center" vertical="center" wrapText="1"/>
      <protection locked="0"/>
    </xf>
    <xf numFmtId="0" fontId="20" fillId="0" borderId="7" xfId="0" applyFont="1" applyBorder="1" applyAlignment="1" applyProtection="1">
      <alignment horizontal="center" vertical="center" textRotation="90"/>
      <protection locked="0"/>
    </xf>
    <xf numFmtId="0" fontId="20" fillId="0" borderId="9" xfId="0" applyFont="1" applyBorder="1" applyAlignment="1" applyProtection="1">
      <alignment horizontal="center" vertical="center" textRotation="90"/>
      <protection locked="0"/>
    </xf>
    <xf numFmtId="0" fontId="20" fillId="0" borderId="11" xfId="0" applyFont="1" applyBorder="1" applyAlignment="1" applyProtection="1">
      <alignment horizontal="center" vertical="center" textRotation="90"/>
      <protection locked="0"/>
    </xf>
    <xf numFmtId="0" fontId="20" fillId="0" borderId="13" xfId="0" applyFont="1" applyBorder="1" applyAlignment="1" applyProtection="1">
      <alignment horizontal="center" vertical="center" textRotation="90"/>
      <protection locked="0"/>
    </xf>
    <xf numFmtId="0" fontId="59" fillId="0" borderId="7" xfId="0" applyFont="1" applyBorder="1" applyAlignment="1" applyProtection="1">
      <alignment horizontal="center" vertical="center" wrapText="1"/>
      <protection locked="0"/>
    </xf>
    <xf numFmtId="0" fontId="59" fillId="0" borderId="9" xfId="0" applyFont="1" applyBorder="1" applyAlignment="1" applyProtection="1">
      <alignment horizontal="center" vertical="center" wrapText="1"/>
      <protection locked="0"/>
    </xf>
    <xf numFmtId="0" fontId="59" fillId="0" borderId="11" xfId="0" applyFont="1" applyBorder="1" applyAlignment="1" applyProtection="1">
      <alignment horizontal="center" vertical="center" wrapText="1"/>
      <protection locked="0"/>
    </xf>
    <xf numFmtId="0" fontId="59" fillId="0" borderId="13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2" fontId="5" fillId="6" borderId="2" xfId="0" applyNumberFormat="1" applyFont="1" applyFill="1" applyBorder="1" applyAlignment="1">
      <alignment horizontal="center"/>
    </xf>
    <xf numFmtId="0" fontId="5" fillId="6" borderId="2" xfId="0" applyFont="1" applyFill="1" applyBorder="1" applyAlignment="1" applyProtection="1">
      <alignment horizontal="center" vertical="center" wrapText="1"/>
      <protection locked="0"/>
    </xf>
    <xf numFmtId="0" fontId="2" fillId="6" borderId="2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20" fillId="2" borderId="7" xfId="0" applyFont="1" applyFill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24" fillId="0" borderId="19" xfId="0" applyFont="1" applyBorder="1" applyAlignment="1" applyProtection="1">
      <alignment horizontal="center"/>
      <protection locked="0"/>
    </xf>
    <xf numFmtId="0" fontId="24" fillId="0" borderId="5" xfId="0" applyFont="1" applyBorder="1" applyAlignment="1" applyProtection="1">
      <alignment horizontal="center"/>
      <protection locked="0"/>
    </xf>
    <xf numFmtId="0" fontId="24" fillId="0" borderId="24" xfId="0" applyFont="1" applyBorder="1" applyAlignment="1" applyProtection="1">
      <alignment horizontal="center"/>
      <protection locked="0"/>
    </xf>
    <xf numFmtId="0" fontId="28" fillId="0" borderId="19" xfId="0" applyFont="1" applyBorder="1" applyAlignment="1" applyProtection="1">
      <alignment horizontal="center"/>
      <protection locked="0"/>
    </xf>
    <xf numFmtId="0" fontId="28" fillId="0" borderId="5" xfId="0" applyFont="1" applyBorder="1" applyAlignment="1" applyProtection="1">
      <alignment horizontal="center"/>
      <protection locked="0"/>
    </xf>
    <xf numFmtId="0" fontId="28" fillId="0" borderId="24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20" fillId="2" borderId="18" xfId="0" applyFont="1" applyFill="1" applyBorder="1" applyAlignment="1" applyProtection="1">
      <alignment horizontal="center" vertical="center" textRotation="90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4" fillId="0" borderId="0" xfId="0" applyFont="1" applyAlignment="1" applyProtection="1">
      <alignment horizontal="left" wrapText="1"/>
      <protection locked="0"/>
    </xf>
    <xf numFmtId="0" fontId="61" fillId="0" borderId="19" xfId="0" applyFont="1" applyBorder="1" applyAlignment="1" applyProtection="1">
      <alignment horizontal="left"/>
      <protection locked="0"/>
    </xf>
    <xf numFmtId="0" fontId="61" fillId="0" borderId="24" xfId="0" applyFont="1" applyBorder="1" applyAlignment="1" applyProtection="1">
      <alignment horizontal="left"/>
      <protection locked="0"/>
    </xf>
    <xf numFmtId="0" fontId="62" fillId="0" borderId="19" xfId="0" applyFont="1" applyBorder="1" applyAlignment="1" applyProtection="1">
      <alignment horizontal="left"/>
      <protection locked="0"/>
    </xf>
    <xf numFmtId="0" fontId="62" fillId="0" borderId="24" xfId="0" applyFont="1" applyBorder="1" applyAlignment="1" applyProtection="1">
      <alignment horizontal="left"/>
      <protection locked="0"/>
    </xf>
    <xf numFmtId="0" fontId="20" fillId="2" borderId="18" xfId="0" applyFont="1" applyFill="1" applyBorder="1" applyAlignment="1" applyProtection="1">
      <alignment horizontal="center" vertical="center" textRotation="90"/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8" fillId="0" borderId="21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20" fillId="2" borderId="7" xfId="0" applyFont="1" applyFill="1" applyBorder="1" applyAlignment="1" applyProtection="1">
      <alignment horizontal="center" vertical="center" textRotation="90"/>
      <protection locked="0"/>
    </xf>
    <xf numFmtId="0" fontId="20" fillId="2" borderId="9" xfId="0" applyFont="1" applyFill="1" applyBorder="1" applyAlignment="1" applyProtection="1">
      <alignment horizontal="center" vertical="center" textRotation="90"/>
      <protection locked="0"/>
    </xf>
    <xf numFmtId="0" fontId="20" fillId="2" borderId="21" xfId="0" applyFont="1" applyFill="1" applyBorder="1" applyAlignment="1" applyProtection="1">
      <alignment horizontal="center" vertical="center" textRotation="90"/>
      <protection locked="0"/>
    </xf>
    <xf numFmtId="0" fontId="20" fillId="2" borderId="22" xfId="0" applyFont="1" applyFill="1" applyBorder="1" applyAlignment="1" applyProtection="1">
      <alignment horizontal="center" vertical="center" textRotation="90"/>
      <protection locked="0"/>
    </xf>
    <xf numFmtId="0" fontId="20" fillId="2" borderId="11" xfId="0" applyFont="1" applyFill="1" applyBorder="1" applyAlignment="1" applyProtection="1">
      <alignment horizontal="center" vertical="center" textRotation="90"/>
      <protection locked="0"/>
    </xf>
    <xf numFmtId="0" fontId="20" fillId="2" borderId="13" xfId="0" applyFont="1" applyFill="1" applyBorder="1" applyAlignment="1" applyProtection="1">
      <alignment horizontal="center" vertical="center" textRotation="90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16" fillId="2" borderId="8" xfId="0" applyFont="1" applyFill="1" applyBorder="1" applyAlignment="1" applyProtection="1">
      <alignment horizontal="center" vertical="center" wrapText="1"/>
      <protection locked="0"/>
    </xf>
    <xf numFmtId="0" fontId="16" fillId="2" borderId="21" xfId="0" applyFont="1" applyFill="1" applyBorder="1" applyAlignment="1" applyProtection="1">
      <alignment horizontal="center" vertical="center" wrapText="1"/>
      <protection locked="0"/>
    </xf>
    <xf numFmtId="0" fontId="16" fillId="2" borderId="0" xfId="0" applyFont="1" applyFill="1" applyAlignment="1" applyProtection="1">
      <alignment horizontal="center" vertical="center" wrapText="1"/>
      <protection locked="0"/>
    </xf>
    <xf numFmtId="0" fontId="16" fillId="2" borderId="11" xfId="0" applyFont="1" applyFill="1" applyBorder="1" applyAlignment="1" applyProtection="1">
      <alignment horizontal="center" vertical="center" wrapText="1"/>
      <protection locked="0"/>
    </xf>
    <xf numFmtId="0" fontId="16" fillId="2" borderId="12" xfId="0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left" wrapText="1"/>
      <protection locked="0"/>
    </xf>
    <xf numFmtId="0" fontId="28" fillId="0" borderId="19" xfId="0" applyFont="1" applyBorder="1" applyAlignment="1" applyProtection="1">
      <alignment horizontal="left"/>
      <protection locked="0"/>
    </xf>
    <xf numFmtId="0" fontId="28" fillId="0" borderId="5" xfId="0" applyFont="1" applyBorder="1" applyAlignment="1" applyProtection="1">
      <alignment horizontal="left"/>
      <protection locked="0"/>
    </xf>
    <xf numFmtId="0" fontId="28" fillId="0" borderId="24" xfId="0" applyFont="1" applyBorder="1" applyAlignment="1" applyProtection="1">
      <alignment horizontal="left"/>
      <protection locked="0"/>
    </xf>
    <xf numFmtId="0" fontId="24" fillId="0" borderId="19" xfId="0" applyFont="1" applyBorder="1" applyAlignment="1" applyProtection="1">
      <alignment horizontal="left"/>
      <protection locked="0"/>
    </xf>
    <xf numFmtId="0" fontId="24" fillId="0" borderId="5" xfId="0" applyFont="1" applyBorder="1" applyAlignment="1" applyProtection="1">
      <alignment horizontal="left"/>
      <protection locked="0"/>
    </xf>
    <xf numFmtId="0" fontId="24" fillId="0" borderId="24" xfId="0" applyFont="1" applyBorder="1" applyAlignment="1" applyProtection="1">
      <alignment horizontal="left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7" fillId="2" borderId="7" xfId="0" applyFont="1" applyFill="1" applyBorder="1" applyAlignment="1" applyProtection="1">
      <alignment horizontal="center" vertical="center" wrapText="1"/>
      <protection locked="0"/>
    </xf>
    <xf numFmtId="0" fontId="17" fillId="2" borderId="9" xfId="0" applyFont="1" applyFill="1" applyBorder="1" applyAlignment="1" applyProtection="1">
      <alignment horizontal="center" vertical="center" wrapText="1"/>
      <protection locked="0"/>
    </xf>
    <xf numFmtId="0" fontId="17" fillId="2" borderId="11" xfId="0" applyFont="1" applyFill="1" applyBorder="1" applyAlignment="1" applyProtection="1">
      <alignment horizontal="center" vertical="center" wrapText="1"/>
      <protection locked="0"/>
    </xf>
    <xf numFmtId="0" fontId="17" fillId="2" borderId="13" xfId="0" applyFont="1" applyFill="1" applyBorder="1" applyAlignment="1" applyProtection="1">
      <alignment horizontal="center" vertical="center" wrapText="1"/>
      <protection locked="0"/>
    </xf>
    <xf numFmtId="0" fontId="43" fillId="5" borderId="12" xfId="1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0" fontId="43" fillId="0" borderId="0" xfId="1" applyFont="1" applyFill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0" fontId="28" fillId="0" borderId="2" xfId="0" applyFont="1" applyBorder="1" applyAlignment="1" applyProtection="1">
      <alignment horizontal="left"/>
      <protection locked="0"/>
    </xf>
    <xf numFmtId="0" fontId="53" fillId="0" borderId="2" xfId="0" applyFont="1" applyBorder="1" applyAlignment="1">
      <alignment horizontal="center"/>
    </xf>
    <xf numFmtId="0" fontId="53" fillId="0" borderId="1" xfId="0" applyFont="1" applyBorder="1" applyAlignment="1">
      <alignment horizontal="center"/>
    </xf>
    <xf numFmtId="0" fontId="53" fillId="0" borderId="3" xfId="0" applyFont="1" applyBorder="1" applyAlignment="1">
      <alignment horizontal="center"/>
    </xf>
    <xf numFmtId="0" fontId="28" fillId="0" borderId="1" xfId="0" applyFont="1" applyBorder="1" applyAlignment="1" applyProtection="1">
      <alignment horizontal="left"/>
      <protection locked="0"/>
    </xf>
    <xf numFmtId="0" fontId="28" fillId="0" borderId="3" xfId="0" applyFont="1" applyBorder="1" applyAlignment="1" applyProtection="1">
      <alignment horizontal="left"/>
      <protection locked="0"/>
    </xf>
    <xf numFmtId="0" fontId="33" fillId="0" borderId="0" xfId="0" applyFont="1" applyAlignment="1" applyProtection="1">
      <alignment horizontal="left"/>
      <protection locked="0"/>
    </xf>
    <xf numFmtId="0" fontId="33" fillId="0" borderId="0" xfId="0" applyFont="1" applyAlignment="1" applyProtection="1">
      <alignment horizontal="left" wrapText="1"/>
      <protection locked="0"/>
    </xf>
  </cellXfs>
  <cellStyles count="3">
    <cellStyle name="20% — акцент4" xfId="2" builtinId="42"/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ОО "СОЦИАЛЬНО-КОММУНИКАТИВНОЕ РАЗВИТИЕ"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'СК-1'!$B$34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'СК-1'!$D$31:$F$31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'СК-1'!$D$34:$F$34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33.333333333333336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45-48CA-A906-10EC2EC57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0970544"/>
        <c:axId val="790915104"/>
        <c:axId val="0"/>
      </c:bar3DChart>
      <c:catAx>
        <c:axId val="7909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0915104"/>
        <c:crosses val="autoZero"/>
        <c:auto val="1"/>
        <c:lblAlgn val="ctr"/>
        <c:lblOffset val="100"/>
        <c:noMultiLvlLbl val="0"/>
      </c:catAx>
      <c:valAx>
        <c:axId val="790915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09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paperSize="9" orientation="portrait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РАЗВИТИЕ СЛОВАРЯ</a:t>
            </a:r>
          </a:p>
          <a:p>
            <a:pPr>
              <a:defRPr/>
            </a:pPr>
            <a:r>
              <a:rPr lang="ru-RU"/>
              <a:t>(начало года)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'РР-1'!$C$35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'РР-1'!$E$33:$G$33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'РР-1'!$E$35:$G$35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66.666666666666671</c:v>
                </c:pt>
                <c:pt idx="2">
                  <c:v>33.333333333333336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CB-47B5-B86B-7B4AAE258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1160520"/>
        <c:axId val="781165560"/>
        <c:axId val="0"/>
      </c:bar3DChart>
      <c:catAx>
        <c:axId val="781160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1165560"/>
        <c:crosses val="autoZero"/>
        <c:auto val="1"/>
        <c:lblAlgn val="ctr"/>
        <c:lblOffset val="100"/>
        <c:noMultiLvlLbl val="0"/>
      </c:catAx>
      <c:valAx>
        <c:axId val="781165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1160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РАЗВИТИЕ СЛОВАРЯ</a:t>
            </a:r>
          </a:p>
          <a:p>
            <a:pPr>
              <a:defRPr/>
            </a:pPr>
            <a:r>
              <a:rPr lang="ru-RU"/>
              <a:t>(конец года)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'РР-1'!$C$40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'РР-1'!$E$38:$G$38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'РР-1'!$E$40:$G$40</c:f>
              <c:numCache>
                <c:formatCode>0.0</c:formatCode>
                <c:ptCount val="3"/>
                <c:pt idx="0">
                  <c:v>0</c:v>
                </c:pt>
                <c:pt idx="1">
                  <c:v>100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02-42B4-AD8B-F85E97509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5444480"/>
        <c:axId val="790958304"/>
        <c:axId val="0"/>
      </c:bar3DChart>
      <c:catAx>
        <c:axId val="60544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0958304"/>
        <c:crosses val="autoZero"/>
        <c:auto val="1"/>
        <c:lblAlgn val="ctr"/>
        <c:lblOffset val="100"/>
        <c:noMultiLvlLbl val="0"/>
      </c:catAx>
      <c:valAx>
        <c:axId val="790958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05444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ЗВУКОВАЯ КУЛЬТУРА РЕЧИ</a:t>
            </a:r>
          </a:p>
          <a:p>
            <a:pPr>
              <a:defRPr/>
            </a:pPr>
            <a:r>
              <a:rPr lang="ru-RU"/>
              <a:t>(начало года)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'РР-1'!$L$35:$N$35</c:f>
              <c:strCache>
                <c:ptCount val="3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'РР-1'!$P$33:$R$33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'РР-1'!$P$35:$R$35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66.666666666666671</c:v>
                </c:pt>
                <c:pt idx="2">
                  <c:v>33.333333333333336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17-443C-BBA0-32DD0747D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1160520"/>
        <c:axId val="781165560"/>
        <c:axId val="0"/>
      </c:bar3DChart>
      <c:catAx>
        <c:axId val="781160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1165560"/>
        <c:crosses val="autoZero"/>
        <c:auto val="1"/>
        <c:lblAlgn val="ctr"/>
        <c:lblOffset val="100"/>
        <c:noMultiLvlLbl val="0"/>
      </c:catAx>
      <c:valAx>
        <c:axId val="781165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1160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ЗВУКОВАЯ КУЛЬТУРА РЕЧИ</a:t>
            </a:r>
          </a:p>
          <a:p>
            <a:pPr>
              <a:defRPr/>
            </a:pPr>
            <a:r>
              <a:rPr lang="ru-RU"/>
              <a:t>(конец года)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'РР-1'!$L$40:$N$40</c:f>
              <c:strCache>
                <c:ptCount val="3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'РР-1'!$P$38:$R$38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'РР-1'!$P$40:$R$40</c:f>
              <c:numCache>
                <c:formatCode>0.0</c:formatCode>
                <c:ptCount val="3"/>
                <c:pt idx="0">
                  <c:v>0</c:v>
                </c:pt>
                <c:pt idx="1">
                  <c:v>100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10-4830-8121-F6CF8F851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5444480"/>
        <c:axId val="790958304"/>
        <c:axId val="0"/>
      </c:bar3DChart>
      <c:catAx>
        <c:axId val="60544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0958304"/>
        <c:crosses val="autoZero"/>
        <c:auto val="1"/>
        <c:lblAlgn val="ctr"/>
        <c:lblOffset val="100"/>
        <c:noMultiLvlLbl val="0"/>
      </c:catAx>
      <c:valAx>
        <c:axId val="790958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05444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РАЗВИТИЕ СВЯЗНОЙ РЕЧИ </a:t>
            </a:r>
          </a:p>
          <a:p>
            <a:pPr>
              <a:defRPr/>
            </a:pPr>
            <a:r>
              <a:rPr lang="ru-RU"/>
              <a:t>И РЕЧЕВОГО ОБЩЕНИЯ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'РР-2'!$M$35:$N$35</c:f>
              <c:strCache>
                <c:ptCount val="2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'РР-2'!$P$33:$R$33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'РР-2'!$P$35:$R$35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1-4D97-B0FB-F48FC02B2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44200"/>
        <c:axId val="955636640"/>
        <c:axId val="0"/>
      </c:bar3DChart>
      <c:catAx>
        <c:axId val="955644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36640"/>
        <c:crosses val="autoZero"/>
        <c:auto val="1"/>
        <c:lblAlgn val="ctr"/>
        <c:lblOffset val="100"/>
        <c:noMultiLvlLbl val="0"/>
      </c:catAx>
      <c:valAx>
        <c:axId val="955636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44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РАЗВИТИЕ СВЯЗНОЙ РЕЧИ </a:t>
            </a:r>
          </a:p>
          <a:p>
            <a:pPr>
              <a:defRPr/>
            </a:pPr>
            <a:r>
              <a:rPr lang="ru-RU"/>
              <a:t>И РЕЧЕВОГО ОБЩЕНИЯ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'РР-2'!$M$40:$N$40</c:f>
              <c:strCache>
                <c:ptCount val="2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'РР-2'!$P$38:$R$38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'РР-2'!$P$40:$R$40</c:f>
              <c:numCache>
                <c:formatCode>0.0</c:formatCode>
                <c:ptCount val="3"/>
                <c:pt idx="0">
                  <c:v>33.333333333333336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B9-4B8A-8590-F308B546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39160"/>
        <c:axId val="955640240"/>
        <c:axId val="0"/>
      </c:bar3DChart>
      <c:catAx>
        <c:axId val="955639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40240"/>
        <c:crosses val="autoZero"/>
        <c:auto val="1"/>
        <c:lblAlgn val="ctr"/>
        <c:lblOffset val="100"/>
        <c:noMultiLvlLbl val="0"/>
      </c:catAx>
      <c:valAx>
        <c:axId val="95564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39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СОВЕРШЕНСТВОВАНИЕ </a:t>
            </a:r>
          </a:p>
          <a:p>
            <a:pPr>
              <a:defRPr sz="1200"/>
            </a:pPr>
            <a:r>
              <a: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ГРАММАТИЧЕСКОГО СТРОЯ РЕЧИ</a:t>
            </a:r>
            <a:endParaRPr lang="en-US"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 sz="1200"/>
            </a:pPr>
            <a:r>
              <a: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'РР-2'!$B$40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'РР-2'!$D$38:$F$38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'РР-2'!$D$40:$F$40</c:f>
              <c:numCache>
                <c:formatCode>0.0</c:formatCode>
                <c:ptCount val="3"/>
                <c:pt idx="0">
                  <c:v>33.333333333333336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A3-43ED-9BB1-C7C86EEDB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8374864"/>
        <c:axId val="712517400"/>
        <c:axId val="0"/>
      </c:bar3DChart>
      <c:catAx>
        <c:axId val="788374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2517400"/>
        <c:crosses val="autoZero"/>
        <c:auto val="1"/>
        <c:lblAlgn val="ctr"/>
        <c:lblOffset val="100"/>
        <c:noMultiLvlLbl val="0"/>
      </c:catAx>
      <c:valAx>
        <c:axId val="712517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88374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СОВЕРШЕНСТВОВАНИЕ </a:t>
            </a:r>
          </a:p>
          <a:p>
            <a:pPr>
              <a:defRPr sz="1200"/>
            </a:pPr>
            <a:r>
              <a: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ГРАММАТИЧЕСКОГО СТРОЯ РЕЧИ</a:t>
            </a:r>
            <a:endParaRPr lang="en-US"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 sz="1200"/>
            </a:pPr>
            <a:r>
              <a: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'РР-2'!$B$35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'РР-2'!$D$33:$F$33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'РР-2'!$D$35:$F$35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3C-41F9-9891-9B3BC994A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0947504"/>
        <c:axId val="790916544"/>
        <c:axId val="0"/>
      </c:bar3DChart>
      <c:catAx>
        <c:axId val="79094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0916544"/>
        <c:crosses val="autoZero"/>
        <c:auto val="1"/>
        <c:lblAlgn val="ctr"/>
        <c:lblOffset val="100"/>
        <c:noMultiLvlLbl val="0"/>
      </c:catAx>
      <c:valAx>
        <c:axId val="79091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0947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ba-RU" sz="1200"/>
              <a:t>ИНТЕРЕС</a:t>
            </a:r>
            <a:r>
              <a:rPr lang="ba-RU" sz="1200" baseline="0"/>
              <a:t> К ХУДОЖЕСТВЕННОЙ ЛИТЕРАТУРЕ</a:t>
            </a:r>
            <a:endParaRPr lang="ba-RU" sz="1200"/>
          </a:p>
          <a:p>
            <a:pPr>
              <a:defRPr sz="1200"/>
            </a:pPr>
            <a:r>
              <a:rPr lang="ba-RU" sz="1200"/>
              <a:t>(начало года)</a:t>
            </a:r>
            <a:endParaRPr lang="ru-RU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'РР-3'!$B$35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'РР-3'!$D$33:$F$33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'РР-3'!$D$35:$F$35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100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67-4E5D-AF94-E303F72B1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84880"/>
        <c:axId val="955685960"/>
        <c:axId val="0"/>
      </c:bar3DChart>
      <c:catAx>
        <c:axId val="955684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5960"/>
        <c:crosses val="autoZero"/>
        <c:auto val="1"/>
        <c:lblAlgn val="ctr"/>
        <c:lblOffset val="100"/>
        <c:noMultiLvlLbl val="0"/>
      </c:catAx>
      <c:valAx>
        <c:axId val="955685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4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ba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ИНТЕРЕС К ХУДОЖЕСТВЕННОЙ ЛИТЕРАТУРЕ</a:t>
            </a:r>
          </a:p>
          <a:p>
            <a:pPr>
              <a:defRPr sz="1200"/>
            </a:pPr>
            <a:r>
              <a:rPr lang="ba-RU" sz="1200"/>
              <a:t>(конец года)</a:t>
            </a:r>
            <a:endParaRPr lang="ru-RU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'РР-3'!$B$40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'РР-3'!$D$38:$F$38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'РР-3'!$D$40:$F$40</c:f>
              <c:numCache>
                <c:formatCode>0.0</c:formatCode>
                <c:ptCount val="3"/>
                <c:pt idx="0">
                  <c:v>66.666666666666671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F8-4BE8-AB0B-F8298126F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90280"/>
        <c:axId val="955687400"/>
        <c:axId val="0"/>
      </c:bar3DChart>
      <c:catAx>
        <c:axId val="95569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7400"/>
        <c:crosses val="autoZero"/>
        <c:auto val="1"/>
        <c:lblAlgn val="ctr"/>
        <c:lblOffset val="100"/>
        <c:noMultiLvlLbl val="0"/>
      </c:catAx>
      <c:valAx>
        <c:axId val="955687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9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ОО "СОЦИАЛЬНО-КОММУНИКАТИВНОЕ РАЗВИТИЕ"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'СК-1'!$B$40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'СК-1'!$D$37:$F$37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'СК-1'!$D$40:$F$40</c:f>
              <c:numCache>
                <c:formatCode>0.0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98-46C4-9E18-B49E894EA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0942824"/>
        <c:axId val="790951464"/>
        <c:axId val="0"/>
      </c:bar3DChart>
      <c:catAx>
        <c:axId val="790942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0951464"/>
        <c:crosses val="autoZero"/>
        <c:auto val="1"/>
        <c:lblAlgn val="ctr"/>
        <c:lblOffset val="100"/>
        <c:noMultiLvlLbl val="0"/>
      </c:catAx>
      <c:valAx>
        <c:axId val="79095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0942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РР'!$A$6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РР'!$B$5:$G$5</c:f>
              <c:strCach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ср.ур.</c:v>
                </c:pt>
              </c:strCache>
            </c:strRef>
          </c:cat>
          <c:val>
            <c:numRef>
              <c:f>'ИТОГ РР'!$B$6:$G$6</c:f>
              <c:numCache>
                <c:formatCode>0.00</c:formatCode>
                <c:ptCount val="6"/>
                <c:pt idx="0">
                  <c:v>1.0138888888888888</c:v>
                </c:pt>
                <c:pt idx="1">
                  <c:v>0.33333333333333331</c:v>
                </c:pt>
                <c:pt idx="2">
                  <c:v>0.66666666666666663</c:v>
                </c:pt>
                <c:pt idx="3">
                  <c:v>1.1111111111111109</c:v>
                </c:pt>
                <c:pt idx="4">
                  <c:v>3</c:v>
                </c:pt>
                <c:pt idx="5">
                  <c:v>1.2250000000000001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E-437B-A95D-B4BEE4711D78}"/>
            </c:ext>
          </c:extLst>
        </c:ser>
        <c:ser>
          <c:idx val="1"/>
          <c:order val="1"/>
          <c:tx>
            <c:strRef>
              <c:f>'ИТОГ РР'!$A$7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РР'!$B$5:$G$5</c:f>
              <c:strCach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ср.ур.</c:v>
                </c:pt>
              </c:strCache>
            </c:strRef>
          </c:cat>
          <c:val>
            <c:numRef>
              <c:f>'ИТОГ РР'!$B$7:$G$7</c:f>
              <c:numCache>
                <c:formatCode>0.00</c:formatCode>
                <c:ptCount val="6"/>
                <c:pt idx="0">
                  <c:v>0.45833333333333331</c:v>
                </c:pt>
                <c:pt idx="1">
                  <c:v>0.43055555555555558</c:v>
                </c:pt>
                <c:pt idx="2">
                  <c:v>1.2499999999999998</c:v>
                </c:pt>
                <c:pt idx="3">
                  <c:v>1.4444444444444444</c:v>
                </c:pt>
                <c:pt idx="4">
                  <c:v>4.083333333333333</c:v>
                </c:pt>
                <c:pt idx="5">
                  <c:v>1.5333333333333332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E-437B-A95D-B4BEE4711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67960"/>
        <c:axId val="955666160"/>
        <c:axId val="0"/>
      </c:bar3DChart>
      <c:catAx>
        <c:axId val="955667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66160"/>
        <c:crosses val="autoZero"/>
        <c:auto val="1"/>
        <c:lblAlgn val="ctr"/>
        <c:lblOffset val="100"/>
        <c:noMultiLvlLbl val="0"/>
      </c:catAx>
      <c:valAx>
        <c:axId val="955666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67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ПРИОБЩЕНИЕ К ИСКУССТВУ</a:t>
            </a:r>
          </a:p>
          <a:p>
            <a:pPr>
              <a:defRPr sz="1200"/>
            </a:pPr>
            <a:r>
              <a:rPr lang="ru-RU" sz="120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'ХЭ-1'!$B$36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'ХЭ-1'!$D$34:$F$34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'ХЭ-1'!$D$36:$F$36</c:f>
              <c:numCache>
                <c:formatCode>0.00</c:formatCode>
                <c:ptCount val="3"/>
                <c:pt idx="0">
                  <c:v>33.333333333333336</c:v>
                </c:pt>
                <c:pt idx="1">
                  <c:v>66.666666666666671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50-4309-A2A3-3FED0FA2A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81640"/>
        <c:axId val="955689560"/>
        <c:axId val="0"/>
      </c:bar3DChart>
      <c:catAx>
        <c:axId val="95568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9560"/>
        <c:crosses val="autoZero"/>
        <c:auto val="1"/>
        <c:lblAlgn val="ctr"/>
        <c:lblOffset val="100"/>
        <c:noMultiLvlLbl val="0"/>
      </c:catAx>
      <c:valAx>
        <c:axId val="955689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1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ПРИОБЩЕНИЕ К ИСКУССТВУ</a:t>
            </a:r>
          </a:p>
          <a:p>
            <a:pPr>
              <a:defRPr sz="1200"/>
            </a:pPr>
            <a:r>
              <a:rPr lang="ru-RU" sz="12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'ХЭ-1'!$B$41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'ХЭ-1'!$D$39:$F$39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'ХЭ-1'!$D$41:$F$41</c:f>
              <c:numCache>
                <c:formatCode>0.00</c:formatCode>
                <c:ptCount val="3"/>
                <c:pt idx="0">
                  <c:v>66.666666666666671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66-4DF3-90FD-172E25EDE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82000"/>
        <c:axId val="955680200"/>
        <c:axId val="0"/>
      </c:bar3DChart>
      <c:catAx>
        <c:axId val="95568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0200"/>
        <c:crosses val="autoZero"/>
        <c:auto val="1"/>
        <c:lblAlgn val="ctr"/>
        <c:lblOffset val="100"/>
        <c:noMultiLvlLbl val="0"/>
      </c:catAx>
      <c:valAx>
        <c:axId val="955680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ИЗОБРАЗИТЕЛЬНАЯ</a:t>
            </a:r>
            <a:r>
              <a:rPr lang="ru-RU" sz="1100" baseline="0"/>
              <a:t> ДЕЯТЕЛЬНОСТЬ</a:t>
            </a:r>
            <a:endParaRPr lang="ru-RU" sz="1100"/>
          </a:p>
          <a:p>
            <a:pPr>
              <a:defRPr sz="1100"/>
            </a:pPr>
            <a:r>
              <a:rPr lang="ru-RU" sz="110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'ХЭ-1'!$K$36:$M$36</c:f>
              <c:strCache>
                <c:ptCount val="3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'ХЭ-1'!$O$34:$Q$34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'ХЭ-1'!$O$36:$Q$36</c:f>
              <c:numCache>
                <c:formatCode>0.00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3E-43A2-A068-DB45AFA8F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81640"/>
        <c:axId val="955689560"/>
        <c:axId val="0"/>
      </c:bar3DChart>
      <c:catAx>
        <c:axId val="95568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9560"/>
        <c:crosses val="autoZero"/>
        <c:auto val="1"/>
        <c:lblAlgn val="ctr"/>
        <c:lblOffset val="100"/>
        <c:noMultiLvlLbl val="0"/>
      </c:catAx>
      <c:valAx>
        <c:axId val="955689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1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ИЗОБРАЗИТЕЛЬНАЯ ДЕЯТЕЛЬНОСТЬ</a:t>
            </a:r>
          </a:p>
          <a:p>
            <a:pPr>
              <a:defRPr sz="1100"/>
            </a:pPr>
            <a:r>
              <a:rPr lang="ru-RU" sz="11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'ХЭ-1'!$K$41:$M$41</c:f>
              <c:strCache>
                <c:ptCount val="3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'ХЭ-1'!$O$39:$Q$39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'ХЭ-1'!$O$41:$Q$41</c:f>
              <c:numCache>
                <c:formatCode>0.00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34-4BBB-9F82-8B4050EA7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82000"/>
        <c:axId val="955680200"/>
        <c:axId val="0"/>
      </c:bar3DChart>
      <c:catAx>
        <c:axId val="95568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0200"/>
        <c:crosses val="autoZero"/>
        <c:auto val="1"/>
        <c:lblAlgn val="ctr"/>
        <c:lblOffset val="100"/>
        <c:noMultiLvlLbl val="0"/>
      </c:catAx>
      <c:valAx>
        <c:axId val="955680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КОНСТРУКТИВНАЯ</a:t>
            </a:r>
            <a:r>
              <a:rPr lang="ru-RU" sz="1100" baseline="0"/>
              <a:t> ДЕЯТЕЛЬНОСТЬ</a:t>
            </a:r>
            <a:endParaRPr lang="ru-RU" sz="1100"/>
          </a:p>
          <a:p>
            <a:pPr>
              <a:defRPr sz="1100"/>
            </a:pPr>
            <a:r>
              <a:rPr lang="ru-RU" sz="110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'ХЭ-1'!$V$36:$X$36</c:f>
              <c:strCache>
                <c:ptCount val="3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'ХЭ-1'!$Z$34:$AB$34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'ХЭ-1'!$Z$36:$AB$36</c:f>
              <c:numCache>
                <c:formatCode>0.00</c:formatCode>
                <c:ptCount val="3"/>
                <c:pt idx="0">
                  <c:v>33.333333333333336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3E-43A2-A068-DB45AFA8F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81640"/>
        <c:axId val="955689560"/>
        <c:axId val="0"/>
      </c:bar3DChart>
      <c:catAx>
        <c:axId val="95568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9560"/>
        <c:crosses val="autoZero"/>
        <c:auto val="1"/>
        <c:lblAlgn val="ctr"/>
        <c:lblOffset val="100"/>
        <c:noMultiLvlLbl val="0"/>
      </c:catAx>
      <c:valAx>
        <c:axId val="955689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1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КОНСТРУКТИВНАЯ ДЕЯТЕЛЬНОСТЬ</a:t>
            </a:r>
          </a:p>
          <a:p>
            <a:pPr>
              <a:defRPr sz="1100"/>
            </a:pPr>
            <a:r>
              <a:rPr lang="ru-RU" sz="11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'ХЭ-1'!$V$41:$X$41</c:f>
              <c:strCache>
                <c:ptCount val="3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'ХЭ-1'!$Z$39:$AB$39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'ХЭ-1'!$Z$41:$AB$41</c:f>
              <c:numCache>
                <c:formatCode>0.00</c:formatCode>
                <c:ptCount val="3"/>
                <c:pt idx="0">
                  <c:v>33.333333333333336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34-4BBB-9F82-8B4050EA7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82000"/>
        <c:axId val="955680200"/>
        <c:axId val="0"/>
      </c:bar3DChart>
      <c:catAx>
        <c:axId val="95568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0200"/>
        <c:crosses val="autoZero"/>
        <c:auto val="1"/>
        <c:lblAlgn val="ctr"/>
        <c:lblOffset val="100"/>
        <c:noMultiLvlLbl val="0"/>
      </c:catAx>
      <c:valAx>
        <c:axId val="955680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МУЗЫКАЛЬНАЯ  ДЕЯТЕЛЬНОСТЬ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'ХЭ-2'!$B$35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'ХЭ-2'!$D$33:$F$33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'ХЭ-2'!$D$35:$F$35</c:f>
              <c:numCache>
                <c:formatCode>0.00</c:formatCode>
                <c:ptCount val="3"/>
                <c:pt idx="0">
                  <c:v>0</c:v>
                </c:pt>
                <c:pt idx="1">
                  <c:v>66.666666666666671</c:v>
                </c:pt>
                <c:pt idx="2">
                  <c:v>33.333333333333336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BD-4674-BF07-F619AB592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5207984"/>
        <c:axId val="795211224"/>
        <c:axId val="0"/>
      </c:bar3DChart>
      <c:catAx>
        <c:axId val="79520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5211224"/>
        <c:crosses val="autoZero"/>
        <c:auto val="1"/>
        <c:lblAlgn val="ctr"/>
        <c:lblOffset val="100"/>
        <c:noMultiLvlLbl val="0"/>
      </c:catAx>
      <c:valAx>
        <c:axId val="795211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520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МУЗЫКАЛЬНАЯ  ДЕЯТЕЛЬНОСТЬ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'ХЭ-2'!$B$40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'ХЭ-2'!$D$38:$F$38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'ХЭ-2'!$D$40:$F$40</c:f>
              <c:numCache>
                <c:formatCode>0.00</c:formatCode>
                <c:ptCount val="3"/>
                <c:pt idx="0">
                  <c:v>66.666666666666671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F6-4257-84F6-738F68228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42608376"/>
        <c:axId val="742612696"/>
        <c:axId val="0"/>
      </c:bar3DChart>
      <c:catAx>
        <c:axId val="742608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42612696"/>
        <c:crosses val="autoZero"/>
        <c:auto val="1"/>
        <c:lblAlgn val="ctr"/>
        <c:lblOffset val="100"/>
        <c:noMultiLvlLbl val="0"/>
      </c:catAx>
      <c:valAx>
        <c:axId val="742612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42608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ТЕАТРАЛИЗОВАННАЯ  И КУЛЬТУРНО-ДОСУГОВАЯ ДЕЯТЕЛЬНОСТЬ</a:t>
            </a:r>
          </a:p>
          <a:p>
            <a:pPr>
              <a:defRPr sz="1200"/>
            </a:pPr>
            <a:r>
              <a: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'ХЭ-3'!$B$34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'ХЭ-3'!$D$32:$F$32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'ХЭ-3'!$D$34:$F$34</c:f>
              <c:numCache>
                <c:formatCode>0.00</c:formatCode>
                <c:ptCount val="3"/>
                <c:pt idx="0">
                  <c:v>33.333333333333336</c:v>
                </c:pt>
                <c:pt idx="1">
                  <c:v>66.666666666666671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F0-42DD-9687-3BE5B6AD0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5458880"/>
        <c:axId val="605462840"/>
        <c:axId val="0"/>
      </c:bar3DChart>
      <c:catAx>
        <c:axId val="60545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5462840"/>
        <c:crosses val="autoZero"/>
        <c:auto val="1"/>
        <c:lblAlgn val="ctr"/>
        <c:lblOffset val="100"/>
        <c:noMultiLvlLbl val="0"/>
      </c:catAx>
      <c:valAx>
        <c:axId val="605462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5458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СЕНСОРНЫЕ ЭТАЛОНЫ </a:t>
            </a:r>
          </a:p>
          <a:p>
            <a:pPr>
              <a:defRPr sz="1100"/>
            </a:pPr>
            <a:r>
              <a:rPr lang="ru-RU" sz="1100"/>
              <a:t>И ПОЗНАВАТЕЛЬНЫЕ ДЕЙСТВИЯ</a:t>
            </a:r>
          </a:p>
          <a:p>
            <a:pPr>
              <a:defRPr sz="1100"/>
            </a:pPr>
            <a:r>
              <a:rPr lang="ru-RU" sz="110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'ПР-1'!$B$35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'ПР-1'!$D$33:$F$33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'ПР-1'!$D$35:$F$35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40-4137-9D6D-7011F3FFF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5228144"/>
        <c:axId val="795228504"/>
        <c:axId val="0"/>
      </c:bar3DChart>
      <c:catAx>
        <c:axId val="79522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5228504"/>
        <c:crosses val="autoZero"/>
        <c:auto val="1"/>
        <c:lblAlgn val="ctr"/>
        <c:lblOffset val="100"/>
        <c:noMultiLvlLbl val="0"/>
      </c:catAx>
      <c:valAx>
        <c:axId val="795228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5228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ТЕАТРАЛИЗОВАННАЯ И КУЛЬТУРНО-ДОСУГОВАЯ ДЕЯТЕЛЬНОСТЬ</a:t>
            </a:r>
          </a:p>
          <a:p>
            <a:pPr>
              <a:defRPr sz="1200"/>
            </a:pPr>
            <a:r>
              <a: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'ХЭ-3'!$B$38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'ХЭ-3'!$D$36:$F$36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'ХЭ-3'!$D$38:$F$38</c:f>
              <c:numCache>
                <c:formatCode>0.00</c:formatCode>
                <c:ptCount val="3"/>
                <c:pt idx="0">
                  <c:v>66.666666666666671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6-4139-8E3A-BBB1F173A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44920"/>
        <c:axId val="955643480"/>
        <c:axId val="0"/>
      </c:bar3DChart>
      <c:catAx>
        <c:axId val="955644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5643480"/>
        <c:crosses val="autoZero"/>
        <c:auto val="1"/>
        <c:lblAlgn val="ctr"/>
        <c:lblOffset val="100"/>
        <c:noMultiLvlLbl val="0"/>
      </c:catAx>
      <c:valAx>
        <c:axId val="95564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5644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ХЭ'!$A$6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ХЭ'!$B$5:$G$5</c:f>
              <c:strCach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ср.ур.</c:v>
                </c:pt>
              </c:strCache>
            </c:strRef>
          </c:cat>
          <c:val>
            <c:numRef>
              <c:f>'ИТОГ ХЭ'!$B$6:$G$6</c:f>
              <c:numCache>
                <c:formatCode>0.00</c:formatCode>
                <c:ptCount val="6"/>
                <c:pt idx="0">
                  <c:v>3.3333333333333335</c:v>
                </c:pt>
                <c:pt idx="1">
                  <c:v>0.83333333333333326</c:v>
                </c:pt>
                <c:pt idx="2">
                  <c:v>1.3333333333333333</c:v>
                </c:pt>
                <c:pt idx="3">
                  <c:v>2.75</c:v>
                </c:pt>
                <c:pt idx="4">
                  <c:v>3.2222222222222228</c:v>
                </c:pt>
                <c:pt idx="5">
                  <c:v>2.2944444444444447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B3-4FE3-B054-EA27AC2C8919}"/>
            </c:ext>
          </c:extLst>
        </c:ser>
        <c:ser>
          <c:idx val="1"/>
          <c:order val="1"/>
          <c:tx>
            <c:strRef>
              <c:f>'ИТОГ ХЭ'!$A$7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ХЭ'!$B$5:$G$5</c:f>
              <c:strCach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ср.ур.</c:v>
                </c:pt>
              </c:strCache>
            </c:strRef>
          </c:cat>
          <c:val>
            <c:numRef>
              <c:f>'ИТОГ ХЭ'!$B$7:$G$7</c:f>
              <c:numCache>
                <c:formatCode>0.00</c:formatCode>
                <c:ptCount val="6"/>
                <c:pt idx="0">
                  <c:v>4.333333333333333</c:v>
                </c:pt>
                <c:pt idx="1">
                  <c:v>1.1666666666666665</c:v>
                </c:pt>
                <c:pt idx="2">
                  <c:v>1.6666666666666667</c:v>
                </c:pt>
                <c:pt idx="3">
                  <c:v>3.75</c:v>
                </c:pt>
                <c:pt idx="4">
                  <c:v>4.1111111111111107</c:v>
                </c:pt>
                <c:pt idx="5">
                  <c:v>3.0055555555555555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B3-4FE3-B054-EA27AC2C8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85580392"/>
        <c:axId val="1685579672"/>
        <c:axId val="0"/>
      </c:bar3DChart>
      <c:catAx>
        <c:axId val="1685580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85579672"/>
        <c:crosses val="autoZero"/>
        <c:auto val="1"/>
        <c:lblAlgn val="ctr"/>
        <c:lblOffset val="100"/>
        <c:noMultiLvlLbl val="0"/>
      </c:catAx>
      <c:valAx>
        <c:axId val="1685579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85580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 baseline="0">
                <a:solidFill>
                  <a:sysClr val="windowText" lastClr="000000"/>
                </a:solidFill>
              </a:rPr>
              <a:t>НАПРАВЛЕНИЕ 2</a:t>
            </a:r>
            <a:endParaRPr lang="ru-RU" sz="1200">
              <a:solidFill>
                <a:sysClr val="windowText" lastClr="000000"/>
              </a:solidFill>
            </a:endParaRPr>
          </a:p>
          <a:p>
            <a:pPr>
              <a:defRPr sz="1200"/>
            </a:pPr>
            <a:r>
              <a:rPr lang="ru-RU" sz="1200">
                <a:solidFill>
                  <a:sysClr val="windowText" lastClr="000000"/>
                </a:solidFill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6842027773459994E-2"/>
          <c:y val="0.15028351142961172"/>
          <c:w val="0.92578040335663481"/>
          <c:h val="0.7026984546987082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ФР!$B$36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ФР!$D$33:$F$33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ФР!$D$36:$F$36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33.333333333333336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7D-48FD-B43C-12C4BA9B0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42006440"/>
        <c:axId val="642006080"/>
        <c:axId val="0"/>
      </c:bar3DChart>
      <c:catAx>
        <c:axId val="642006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42006080"/>
        <c:crosses val="autoZero"/>
        <c:auto val="1"/>
        <c:lblAlgn val="ctr"/>
        <c:lblOffset val="100"/>
        <c:noMultiLvlLbl val="0"/>
      </c:catAx>
      <c:valAx>
        <c:axId val="64200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42006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НАПРАВЛЕНИЕ 2</a:t>
            </a:r>
          </a:p>
          <a:p>
            <a:pPr>
              <a:defRPr sz="1200"/>
            </a:pPr>
            <a:r>
              <a:rPr lang="ru-RU" sz="12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ФР!$B$43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ФР!$D$40:$F$40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ФР!$D$43:$F$43</c:f>
              <c:numCache>
                <c:formatCode>0.0</c:formatCode>
                <c:ptCount val="3"/>
                <c:pt idx="0">
                  <c:v>0</c:v>
                </c:pt>
                <c:pt idx="1">
                  <c:v>66.666666666666671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F9-4BDB-9F70-69E8806B2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42006800"/>
        <c:axId val="642002120"/>
        <c:axId val="0"/>
      </c:bar3DChart>
      <c:catAx>
        <c:axId val="64200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42002120"/>
        <c:crosses val="autoZero"/>
        <c:auto val="1"/>
        <c:lblAlgn val="ctr"/>
        <c:lblOffset val="100"/>
        <c:noMultiLvlLbl val="0"/>
      </c:catAx>
      <c:valAx>
        <c:axId val="642002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42006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НАПРАВЛЕНИЕ 1</a:t>
            </a:r>
          </a:p>
          <a:p>
            <a:pPr>
              <a:defRPr sz="1200"/>
            </a:pPr>
            <a:r>
              <a:rPr lang="ru-RU" sz="1200"/>
              <a:t>(начало года)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ФР!$B$36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ФР!$D$33:$F$33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ФР!$D$36:$F$36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33.333333333333336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6C-441A-8792-C85A2E65F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2246200"/>
        <c:axId val="592248000"/>
        <c:axId val="0"/>
      </c:bar3DChart>
      <c:catAx>
        <c:axId val="592246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592248000"/>
        <c:crosses val="autoZero"/>
        <c:auto val="1"/>
        <c:lblAlgn val="ctr"/>
        <c:lblOffset val="100"/>
        <c:noMultiLvlLbl val="0"/>
      </c:catAx>
      <c:valAx>
        <c:axId val="592248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592246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НАПРАВЛЕНИЕ 1</a:t>
            </a:r>
          </a:p>
          <a:p>
            <a:pPr>
              <a:defRPr sz="1200"/>
            </a:pPr>
            <a:r>
              <a:rPr lang="ru-RU" sz="1200"/>
              <a:t>(конец года)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ФР!$B$43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ФР!$D$40:$F$40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ФР!$D$43:$F$43</c:f>
              <c:numCache>
                <c:formatCode>0.0</c:formatCode>
                <c:ptCount val="3"/>
                <c:pt idx="0">
                  <c:v>0</c:v>
                </c:pt>
                <c:pt idx="1">
                  <c:v>66.666666666666671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37-427F-8D14-399919FDF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2526976"/>
        <c:axId val="592544616"/>
        <c:axId val="0"/>
      </c:bar3DChart>
      <c:catAx>
        <c:axId val="59252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592544616"/>
        <c:crosses val="autoZero"/>
        <c:auto val="1"/>
        <c:lblAlgn val="ctr"/>
        <c:lblOffset val="100"/>
        <c:noMultiLvlLbl val="0"/>
      </c:catAx>
      <c:valAx>
        <c:axId val="592544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592526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ФР'!$B$6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ФР'!$C$5:$E$5</c:f>
              <c:strCache>
                <c:ptCount val="3"/>
                <c:pt idx="0">
                  <c:v>1</c:v>
                </c:pt>
                <c:pt idx="1">
                  <c:v>2</c:v>
                </c:pt>
                <c:pt idx="2">
                  <c:v>ср.ур.</c:v>
                </c:pt>
              </c:strCache>
            </c:strRef>
          </c:cat>
          <c:val>
            <c:numRef>
              <c:f>'ИТОГ ФР'!$C$6:$E$6</c:f>
              <c:numCache>
                <c:formatCode>0.00</c:formatCode>
                <c:ptCount val="3"/>
                <c:pt idx="0">
                  <c:v>1.5</c:v>
                </c:pt>
                <c:pt idx="1">
                  <c:v>1.6666666666666667</c:v>
                </c:pt>
                <c:pt idx="2">
                  <c:v>1.5833333333333335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8A-4306-B47C-B7709D85E727}"/>
            </c:ext>
          </c:extLst>
        </c:ser>
        <c:ser>
          <c:idx val="1"/>
          <c:order val="1"/>
          <c:tx>
            <c:strRef>
              <c:f>'ИТОГ ФР'!$B$7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ФР'!$C$5:$E$5</c:f>
              <c:strCache>
                <c:ptCount val="3"/>
                <c:pt idx="0">
                  <c:v>1</c:v>
                </c:pt>
                <c:pt idx="1">
                  <c:v>2</c:v>
                </c:pt>
                <c:pt idx="2">
                  <c:v>ср.ур.</c:v>
                </c:pt>
              </c:strCache>
            </c:strRef>
          </c:cat>
          <c:val>
            <c:numRef>
              <c:f>'ИТОГ ФР'!$C$7:$E$7</c:f>
              <c:numCache>
                <c:formatCode>0.00</c:formatCode>
                <c:ptCount val="3"/>
                <c:pt idx="0">
                  <c:v>2.2500000000000004</c:v>
                </c:pt>
                <c:pt idx="1">
                  <c:v>2.3333333333333335</c:v>
                </c:pt>
                <c:pt idx="2">
                  <c:v>2.291666666666667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8A-4306-B47C-B7709D85E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31071640"/>
        <c:axId val="631069840"/>
        <c:axId val="0"/>
      </c:bar3DChart>
      <c:catAx>
        <c:axId val="63107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31069840"/>
        <c:crosses val="autoZero"/>
        <c:auto val="1"/>
        <c:lblAlgn val="ctr"/>
        <c:lblOffset val="100"/>
        <c:noMultiLvlLbl val="0"/>
      </c:catAx>
      <c:valAx>
        <c:axId val="63106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31071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'ИТОГОВАЯ ПО ОО'!$B$6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ysClr val="windowText" lastClr="000000"/>
              </a:solidFill>
            </a:ln>
            <a:effectLst/>
            <a:sp3d>
              <a:contourClr>
                <a:sysClr val="windowText" lastClr="000000"/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solidFill>
                  <a:sysClr val="windowText" lastClr="000000"/>
                </a:solidFill>
              </a:ln>
              <a:effectLst/>
              <a:sp3d>
                <a:contourClr>
                  <a:sysClr val="windowText" lastClr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D0FA-445F-90ED-6DF5E65EE297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ysClr val="windowText" lastClr="000000"/>
                </a:solidFill>
              </a:ln>
              <a:effectLst/>
              <a:sp3d>
                <a:contourClr>
                  <a:sysClr val="windowText" lastClr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D0FA-445F-90ED-6DF5E65EE297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solidFill>
                  <a:sysClr val="windowText" lastClr="000000"/>
                </a:solidFill>
              </a:ln>
              <a:effectLst/>
              <a:sp3d>
                <a:contourClr>
                  <a:sysClr val="windowText" lastClr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D0FA-445F-90ED-6DF5E65EE297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solidFill>
                  <a:sysClr val="windowText" lastClr="000000"/>
                </a:solidFill>
              </a:ln>
              <a:effectLst/>
              <a:sp3d>
                <a:contourClr>
                  <a:sysClr val="windowText" lastClr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0FA-445F-90ED-6DF5E65EE297}"/>
              </c:ext>
            </c:extLst>
          </c:dPt>
          <c:dPt>
            <c:idx val="4"/>
            <c:invertIfNegative val="0"/>
            <c:bubble3D val="0"/>
            <c:spPr>
              <a:solidFill>
                <a:srgbClr val="00B0F0"/>
              </a:solidFill>
              <a:ln>
                <a:solidFill>
                  <a:sysClr val="windowText" lastClr="000000"/>
                </a:solidFill>
              </a:ln>
              <a:effectLst/>
              <a:sp3d>
                <a:contourClr>
                  <a:sysClr val="windowText" lastClr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0FA-445F-90ED-6DF5E65EE297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  <a:effectLst/>
              <a:sp3d>
                <a:contourClr>
                  <a:sysClr val="windowText" lastClr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0FA-445F-90ED-6DF5E65EE297}"/>
              </c:ext>
            </c:extLst>
          </c:dPt>
          <c:cat>
            <c:strRef>
              <c:f>'ИТОГОВАЯ ПО ОО'!$C$5:$H$5</c:f>
              <c:strCache>
                <c:ptCount val="6"/>
                <c:pt idx="0">
                  <c:v>СК</c:v>
                </c:pt>
                <c:pt idx="1">
                  <c:v>ПР</c:v>
                </c:pt>
                <c:pt idx="2">
                  <c:v>РР</c:v>
                </c:pt>
                <c:pt idx="3">
                  <c:v>ХЭР</c:v>
                </c:pt>
                <c:pt idx="4">
                  <c:v>ФР</c:v>
                </c:pt>
                <c:pt idx="5">
                  <c:v>ср.ур.</c:v>
                </c:pt>
              </c:strCache>
            </c:strRef>
          </c:cat>
          <c:val>
            <c:numRef>
              <c:f>'ИТОГОВАЯ ПО ОО'!$C$6:$H$6</c:f>
              <c:numCache>
                <c:formatCode>0.00</c:formatCode>
                <c:ptCount val="6"/>
                <c:pt idx="0">
                  <c:v>0.70000000000000007</c:v>
                </c:pt>
                <c:pt idx="1">
                  <c:v>1.448148148148148</c:v>
                </c:pt>
                <c:pt idx="2">
                  <c:v>1.2250000000000001</c:v>
                </c:pt>
                <c:pt idx="3">
                  <c:v>2.2944444444444447</c:v>
                </c:pt>
                <c:pt idx="4">
                  <c:v>1.5833333333333335</c:v>
                </c:pt>
                <c:pt idx="5">
                  <c:v>1.4501851851851852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8E-4F27-AA11-AEA99C73E864}"/>
            </c:ext>
          </c:extLst>
        </c:ser>
        <c:ser>
          <c:idx val="1"/>
          <c:order val="1"/>
          <c:tx>
            <c:strRef>
              <c:f>'ИТОГОВАЯ ПО ОО'!$B$7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ysClr val="windowText" lastClr="000000"/>
              </a:solidFill>
            </a:ln>
            <a:effectLst/>
            <a:sp3d>
              <a:contourClr>
                <a:sysClr val="windowText" lastClr="000000"/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solidFill>
                  <a:sysClr val="windowText" lastClr="000000"/>
                </a:solidFill>
              </a:ln>
              <a:effectLst/>
              <a:sp3d>
                <a:contourClr>
                  <a:sysClr val="windowText" lastClr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0FA-445F-90ED-6DF5E65EE297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ysClr val="windowText" lastClr="000000"/>
                </a:solidFill>
              </a:ln>
              <a:effectLst/>
              <a:sp3d>
                <a:contourClr>
                  <a:sysClr val="windowText" lastClr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0FA-445F-90ED-6DF5E65EE297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solidFill>
                  <a:sysClr val="windowText" lastClr="000000"/>
                </a:solidFill>
              </a:ln>
              <a:effectLst/>
              <a:sp3d>
                <a:contourClr>
                  <a:sysClr val="windowText" lastClr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D0FA-445F-90ED-6DF5E65EE297}"/>
              </c:ext>
            </c:extLst>
          </c:dPt>
          <c:dPt>
            <c:idx val="4"/>
            <c:invertIfNegative val="0"/>
            <c:bubble3D val="0"/>
            <c:spPr>
              <a:solidFill>
                <a:srgbClr val="00B0F0"/>
              </a:solidFill>
              <a:ln>
                <a:solidFill>
                  <a:sysClr val="windowText" lastClr="000000"/>
                </a:solidFill>
              </a:ln>
              <a:effectLst/>
              <a:sp3d>
                <a:contourClr>
                  <a:sysClr val="windowText" lastClr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D0FA-445F-90ED-6DF5E65EE297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  <a:effectLst/>
              <a:sp3d>
                <a:contourClr>
                  <a:sysClr val="windowText" lastClr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D0FA-445F-90ED-6DF5E65EE297}"/>
              </c:ext>
            </c:extLst>
          </c:dPt>
          <c:cat>
            <c:strRef>
              <c:f>'ИТОГОВАЯ ПО ОО'!$C$5:$H$5</c:f>
              <c:strCache>
                <c:ptCount val="6"/>
                <c:pt idx="0">
                  <c:v>СК</c:v>
                </c:pt>
                <c:pt idx="1">
                  <c:v>ПР</c:v>
                </c:pt>
                <c:pt idx="2">
                  <c:v>РР</c:v>
                </c:pt>
                <c:pt idx="3">
                  <c:v>ХЭР</c:v>
                </c:pt>
                <c:pt idx="4">
                  <c:v>ФР</c:v>
                </c:pt>
                <c:pt idx="5">
                  <c:v>ср.ур.</c:v>
                </c:pt>
              </c:strCache>
            </c:strRef>
          </c:cat>
          <c:val>
            <c:numRef>
              <c:f>'ИТОГОВАЯ ПО ОО'!$C$7:$H$7</c:f>
              <c:numCache>
                <c:formatCode>0.00</c:formatCode>
                <c:ptCount val="6"/>
                <c:pt idx="0">
                  <c:v>1.0333333333333332</c:v>
                </c:pt>
                <c:pt idx="1">
                  <c:v>2.003703703703704</c:v>
                </c:pt>
                <c:pt idx="2">
                  <c:v>1.5333333333333332</c:v>
                </c:pt>
                <c:pt idx="3">
                  <c:v>3.0055555555555555</c:v>
                </c:pt>
                <c:pt idx="4">
                  <c:v>2.291666666666667</c:v>
                </c:pt>
                <c:pt idx="5">
                  <c:v>1.9735185185185187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8E-4F27-AA11-AEA99C73E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0930584"/>
        <c:axId val="790931304"/>
        <c:axId val="0"/>
      </c:bar3DChart>
      <c:catAx>
        <c:axId val="790930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0931304"/>
        <c:crosses val="autoZero"/>
        <c:auto val="1"/>
        <c:lblAlgn val="ctr"/>
        <c:lblOffset val="100"/>
        <c:noMultiLvlLbl val="0"/>
      </c:catAx>
      <c:valAx>
        <c:axId val="790931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0930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СЕНСОРНЫЕ ЭТАЛОНЫ </a:t>
            </a:r>
          </a:p>
          <a:p>
            <a:pPr>
              <a:defRPr sz="1100"/>
            </a:pPr>
            <a:r>
              <a:rPr lang="ru-RU" sz="1100"/>
              <a:t>И ПОЗНАВАТЕЛЬНЫЕ ДЕЙСТВИЯ</a:t>
            </a:r>
          </a:p>
          <a:p>
            <a:pPr>
              <a:defRPr sz="1100"/>
            </a:pPr>
            <a:r>
              <a:rPr lang="ru-RU" sz="11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'ПР-1'!$B$40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'ПР-1'!$D$38:$F$38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'ПР-1'!$D$40:$F$40</c:f>
              <c:numCache>
                <c:formatCode>0.0</c:formatCode>
                <c:ptCount val="3"/>
                <c:pt idx="0">
                  <c:v>33.333333333333336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13-4EEB-A6E4-46CE98514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06788016"/>
        <c:axId val="706783336"/>
        <c:axId val="0"/>
      </c:bar3DChart>
      <c:catAx>
        <c:axId val="706788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06783336"/>
        <c:crosses val="autoZero"/>
        <c:auto val="1"/>
        <c:lblAlgn val="ctr"/>
        <c:lblOffset val="100"/>
        <c:noMultiLvlLbl val="0"/>
      </c:catAx>
      <c:valAx>
        <c:axId val="706783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06788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МАТЕМАТИЧЕСКИЕ ПРЕДСТАВЛЕНИЯ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'ПР-2'!$B$35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'ПР-2'!$D$33:$F$33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'ПР-2'!$D$35:$F$35</c:f>
              <c:numCache>
                <c:formatCode>0.0</c:formatCode>
                <c:ptCount val="3"/>
                <c:pt idx="0">
                  <c:v>0</c:v>
                </c:pt>
                <c:pt idx="1">
                  <c:v>66.666666666666671</c:v>
                </c:pt>
                <c:pt idx="2">
                  <c:v>33.333333333333336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F6-43D8-967F-320CF56DE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8383864"/>
        <c:axId val="788380984"/>
        <c:axId val="0"/>
      </c:bar3DChart>
      <c:catAx>
        <c:axId val="788383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8380984"/>
        <c:crosses val="autoZero"/>
        <c:auto val="1"/>
        <c:lblAlgn val="ctr"/>
        <c:lblOffset val="100"/>
        <c:noMultiLvlLbl val="0"/>
      </c:catAx>
      <c:valAx>
        <c:axId val="78838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8383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МАТЕМАТИЧЕСКИЕ ПРЕДСТАВЛЕНИЯ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'ПР-2'!$B$40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'ПР-2'!$D$38:$F$38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'ПР-2'!$D$40:$F$40</c:f>
              <c:numCache>
                <c:formatCode>0.0</c:formatCode>
                <c:ptCount val="3"/>
                <c:pt idx="0">
                  <c:v>33.333333333333336</c:v>
                </c:pt>
                <c:pt idx="1">
                  <c:v>66.666666666666671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F6-43D8-967F-320CF56DE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8383864"/>
        <c:axId val="788380984"/>
        <c:axId val="0"/>
      </c:bar3DChart>
      <c:catAx>
        <c:axId val="788383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8380984"/>
        <c:crosses val="autoZero"/>
        <c:auto val="1"/>
        <c:lblAlgn val="ctr"/>
        <c:lblOffset val="100"/>
        <c:noMultiLvlLbl val="0"/>
      </c:catAx>
      <c:valAx>
        <c:axId val="78838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8383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ОКРУЖАЮЩИЙ МИР. ПРИРОДА.</a:t>
            </a:r>
          </a:p>
          <a:p>
            <a:pPr>
              <a:defRPr sz="1200"/>
            </a:pPr>
            <a:r>
              <a:rPr lang="ru-RU" sz="120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'ПР-3'!$B$35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'ПР-3'!$D$33:$F$33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'ПР-3'!$D$35:$F$35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47-4417-A45E-ED0C255CE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12518840"/>
        <c:axId val="712517760"/>
        <c:axId val="0"/>
      </c:bar3DChart>
      <c:catAx>
        <c:axId val="712518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12517760"/>
        <c:crosses val="autoZero"/>
        <c:auto val="1"/>
        <c:lblAlgn val="ctr"/>
        <c:lblOffset val="100"/>
        <c:noMultiLvlLbl val="0"/>
      </c:catAx>
      <c:valAx>
        <c:axId val="71251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12518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ОКРУЖАЮЩИЙ МИР. ПРИРОДА.</a:t>
            </a:r>
          </a:p>
          <a:p>
            <a:pPr>
              <a:defRPr sz="1200"/>
            </a:pPr>
            <a:r>
              <a:rPr lang="ru-RU" sz="12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'ПР-3'!$B$40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'ПР-3'!$D$38:$F$38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'ПР-3'!$D$40:$F$40</c:f>
              <c:numCache>
                <c:formatCode>0.0</c:formatCode>
                <c:ptCount val="3"/>
                <c:pt idx="0">
                  <c:v>33.333333333333336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DA-43D8-B051-480D199A8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5222384"/>
        <c:axId val="480708760"/>
        <c:axId val="0"/>
      </c:bar3DChart>
      <c:catAx>
        <c:axId val="7952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480708760"/>
        <c:crosses val="autoZero"/>
        <c:auto val="1"/>
        <c:lblAlgn val="ctr"/>
        <c:lblOffset val="100"/>
        <c:noMultiLvlLbl val="0"/>
      </c:catAx>
      <c:valAx>
        <c:axId val="480708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5222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'ПР-3'!$B$50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'ПР-3'!$C$49:$N$49</c:f>
              <c:strCache>
                <c:ptCount val="10"/>
                <c:pt idx="0">
                  <c:v>1</c:v>
                </c:pt>
                <c:pt idx="3">
                  <c:v>2</c:v>
                </c:pt>
                <c:pt idx="6">
                  <c:v>3</c:v>
                </c:pt>
                <c:pt idx="9">
                  <c:v>ср.ур.</c:v>
                </c:pt>
              </c:strCache>
            </c:strRef>
          </c:cat>
          <c:val>
            <c:numRef>
              <c:f>'ПР-3'!$C$50:$N$50</c:f>
              <c:numCache>
                <c:formatCode>0.00</c:formatCode>
                <c:ptCount val="12"/>
                <c:pt idx="0">
                  <c:v>0.93333333333333324</c:v>
                </c:pt>
                <c:pt idx="3">
                  <c:v>2.4666666666666668</c:v>
                </c:pt>
                <c:pt idx="6">
                  <c:v>0.94444444444444431</c:v>
                </c:pt>
                <c:pt idx="9">
                  <c:v>1.448148148148148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0-4081-B0EA-615C37CC92C5}"/>
            </c:ext>
          </c:extLst>
        </c:ser>
        <c:ser>
          <c:idx val="1"/>
          <c:order val="1"/>
          <c:tx>
            <c:strRef>
              <c:f>'ПР-3'!$B$51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'ПР-3'!$C$49:$N$49</c:f>
              <c:strCache>
                <c:ptCount val="10"/>
                <c:pt idx="0">
                  <c:v>1</c:v>
                </c:pt>
                <c:pt idx="3">
                  <c:v>2</c:v>
                </c:pt>
                <c:pt idx="6">
                  <c:v>3</c:v>
                </c:pt>
                <c:pt idx="9">
                  <c:v>ср.ур.</c:v>
                </c:pt>
              </c:strCache>
            </c:strRef>
          </c:cat>
          <c:val>
            <c:numRef>
              <c:f>'ПР-3'!$C$51:$N$51</c:f>
              <c:numCache>
                <c:formatCode>0.00</c:formatCode>
                <c:ptCount val="12"/>
                <c:pt idx="0">
                  <c:v>1.2666666666666666</c:v>
                </c:pt>
                <c:pt idx="3">
                  <c:v>3.4666666666666672</c:v>
                </c:pt>
                <c:pt idx="6">
                  <c:v>1.2777777777777777</c:v>
                </c:pt>
                <c:pt idx="9">
                  <c:v>2.003703703703704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C0-4081-B0EA-615C37CC9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99854672"/>
        <c:axId val="699856472"/>
        <c:axId val="0"/>
      </c:bar3DChart>
      <c:catAx>
        <c:axId val="699854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99856472"/>
        <c:crosses val="autoZero"/>
        <c:auto val="1"/>
        <c:lblAlgn val="ctr"/>
        <c:lblOffset val="100"/>
        <c:noMultiLvlLbl val="0"/>
      </c:catAx>
      <c:valAx>
        <c:axId val="699856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99854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2.xml"/><Relationship Id="rId7" Type="http://schemas.openxmlformats.org/officeDocument/2006/relationships/chart" Target="../charts/chart25.xml"/><Relationship Id="rId2" Type="http://schemas.openxmlformats.org/officeDocument/2006/relationships/chart" Target="../charts/chart21.xml"/><Relationship Id="rId1" Type="http://schemas.openxmlformats.org/officeDocument/2006/relationships/image" Target="../media/image14.png"/><Relationship Id="rId6" Type="http://schemas.openxmlformats.org/officeDocument/2006/relationships/image" Target="../media/image15.png"/><Relationship Id="rId5" Type="http://schemas.openxmlformats.org/officeDocument/2006/relationships/chart" Target="../charts/chart24.xml"/><Relationship Id="rId4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image" Target="../media/image18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svg"/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5" Type="http://schemas.openxmlformats.org/officeDocument/2006/relationships/image" Target="../media/image11.png"/><Relationship Id="rId4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5" Type="http://schemas.openxmlformats.org/officeDocument/2006/relationships/image" Target="../media/image12.png"/><Relationship Id="rId4" Type="http://schemas.openxmlformats.org/officeDocument/2006/relationships/chart" Target="../charts/chart17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228599</xdr:colOff>
      <xdr:row>11</xdr:row>
      <xdr:rowOff>69966</xdr:rowOff>
    </xdr:from>
    <xdr:to>
      <xdr:col>8</xdr:col>
      <xdr:colOff>636183</xdr:colOff>
      <xdr:row>14</xdr:row>
      <xdr:rowOff>188197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118966F-0B94-4687-B684-73B025772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4" y="2403591"/>
          <a:ext cx="1064809" cy="975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367956</xdr:colOff>
      <xdr:row>4</xdr:row>
      <xdr:rowOff>119762</xdr:rowOff>
    </xdr:from>
    <xdr:to>
      <xdr:col>4</xdr:col>
      <xdr:colOff>422432</xdr:colOff>
      <xdr:row>7</xdr:row>
      <xdr:rowOff>180975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579BB78-DA11-4818-86C9-4E40BE88E4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19" r="19167" b="52778"/>
        <a:stretch>
          <a:fillRect/>
        </a:stretch>
      </xdr:blipFill>
      <xdr:spPr>
        <a:xfrm>
          <a:off x="1682406" y="1024637"/>
          <a:ext cx="1368926" cy="632713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4</xdr:col>
      <xdr:colOff>454398</xdr:colOff>
      <xdr:row>4</xdr:row>
      <xdr:rowOff>129705</xdr:rowOff>
    </xdr:from>
    <xdr:to>
      <xdr:col>6</xdr:col>
      <xdr:colOff>164030</xdr:colOff>
      <xdr:row>8</xdr:row>
      <xdr:rowOff>20888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E914451-D922-4F37-9FCF-6BB41A0F56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926" t="51250" r="26018"/>
        <a:stretch>
          <a:fillRect/>
        </a:stretch>
      </xdr:blipFill>
      <xdr:spPr>
        <a:xfrm>
          <a:off x="3083298" y="1034580"/>
          <a:ext cx="1024082" cy="653183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638175</xdr:colOff>
      <xdr:row>5</xdr:row>
      <xdr:rowOff>9525</xdr:rowOff>
    </xdr:from>
    <xdr:to>
      <xdr:col>1</xdr:col>
      <xdr:colOff>542567</xdr:colOff>
      <xdr:row>9</xdr:row>
      <xdr:rowOff>21933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EE7126CA-A5C5-4D3C-BE85-786B225A9A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30" t="13047" r="50968" b="9821"/>
        <a:stretch>
          <a:fillRect/>
        </a:stretch>
      </xdr:blipFill>
      <xdr:spPr bwMode="auto">
        <a:xfrm rot="20979643">
          <a:off x="638175" y="1104900"/>
          <a:ext cx="561617" cy="774408"/>
        </a:xfrm>
        <a:prstGeom prst="rect">
          <a:avLst/>
        </a:prstGeom>
        <a:noFill/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323850</xdr:colOff>
      <xdr:row>27</xdr:row>
      <xdr:rowOff>108921</xdr:rowOff>
    </xdr:from>
    <xdr:to>
      <xdr:col>6</xdr:col>
      <xdr:colOff>285299</xdr:colOff>
      <xdr:row>40</xdr:row>
      <xdr:rowOff>69982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B7559AB5-E2AF-470A-99A1-A27259DCB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8300" y="6423996"/>
          <a:ext cx="2590349" cy="2437561"/>
        </a:xfrm>
        <a:prstGeom prst="rect">
          <a:avLst/>
        </a:prstGeom>
      </xdr:spPr>
    </xdr:pic>
    <xdr:clientData/>
  </xdr:twoCellAnchor>
  <xdr:twoCellAnchor editAs="oneCell">
    <xdr:from>
      <xdr:col>1</xdr:col>
      <xdr:colOff>619125</xdr:colOff>
      <xdr:row>67</xdr:row>
      <xdr:rowOff>104775</xdr:rowOff>
    </xdr:from>
    <xdr:to>
      <xdr:col>6</xdr:col>
      <xdr:colOff>204106</xdr:colOff>
      <xdr:row>77</xdr:row>
      <xdr:rowOff>180633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DCC9B5AB-9CAB-4796-9A0F-9AD29867E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15754350"/>
          <a:ext cx="2871106" cy="1980858"/>
        </a:xfrm>
        <a:prstGeom prst="rect">
          <a:avLst/>
        </a:prstGeom>
        <a:noFill/>
        <a:effectLst>
          <a:outerShdw blurRad="50800" dist="38100" algn="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7</xdr:row>
      <xdr:rowOff>157162</xdr:rowOff>
    </xdr:from>
    <xdr:to>
      <xdr:col>6</xdr:col>
      <xdr:colOff>1057275</xdr:colOff>
      <xdr:row>26</xdr:row>
      <xdr:rowOff>76200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96B00F4E-3191-19D3-ABB7-9EF63A8ABA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314203</xdr:colOff>
      <xdr:row>36</xdr:row>
      <xdr:rowOff>188584</xdr:rowOff>
    </xdr:from>
    <xdr:to>
      <xdr:col>9</xdr:col>
      <xdr:colOff>421822</xdr:colOff>
      <xdr:row>41</xdr:row>
      <xdr:rowOff>118032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DE730E3-216B-290D-4534-4D7BA4176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0846" y="10217048"/>
          <a:ext cx="2434440" cy="1330984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0</xdr:col>
      <xdr:colOff>138543</xdr:colOff>
      <xdr:row>42</xdr:row>
      <xdr:rowOff>59375</xdr:rowOff>
    </xdr:from>
    <xdr:to>
      <xdr:col>3</xdr:col>
      <xdr:colOff>259773</xdr:colOff>
      <xdr:row>54</xdr:row>
      <xdr:rowOff>90748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3B94C96A-7309-C2AB-C9E1-51154E2D79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360096</xdr:colOff>
      <xdr:row>42</xdr:row>
      <xdr:rowOff>82881</xdr:rowOff>
    </xdr:from>
    <xdr:to>
      <xdr:col>7</xdr:col>
      <xdr:colOff>605810</xdr:colOff>
      <xdr:row>54</xdr:row>
      <xdr:rowOff>103909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F91E0EA9-0EB9-709B-BE5C-34A42A971A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95253</xdr:colOff>
      <xdr:row>42</xdr:row>
      <xdr:rowOff>55664</xdr:rowOff>
    </xdr:from>
    <xdr:to>
      <xdr:col>13</xdr:col>
      <xdr:colOff>8661</xdr:colOff>
      <xdr:row>54</xdr:row>
      <xdr:rowOff>107619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3F5C29E7-0CCF-48A8-AD43-E054BC5C75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76475</xdr:colOff>
      <xdr:row>42</xdr:row>
      <xdr:rowOff>66048</xdr:rowOff>
    </xdr:from>
    <xdr:to>
      <xdr:col>18</xdr:col>
      <xdr:colOff>248644</xdr:colOff>
      <xdr:row>54</xdr:row>
      <xdr:rowOff>152152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30543D9C-2ECA-4EF8-A668-F8638C0D6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541708</xdr:colOff>
      <xdr:row>33</xdr:row>
      <xdr:rowOff>312964</xdr:rowOff>
    </xdr:from>
    <xdr:to>
      <xdr:col>20</xdr:col>
      <xdr:colOff>215238</xdr:colOff>
      <xdr:row>39</xdr:row>
      <xdr:rowOff>136844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3977B2E-BF84-48F0-B4A7-47166271E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58351" y="9538607"/>
          <a:ext cx="1632958" cy="16200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367392</xdr:colOff>
      <xdr:row>42</xdr:row>
      <xdr:rowOff>55663</xdr:rowOff>
    </xdr:from>
    <xdr:to>
      <xdr:col>23</xdr:col>
      <xdr:colOff>457693</xdr:colOff>
      <xdr:row>54</xdr:row>
      <xdr:rowOff>107618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86BFA02A-E27E-EDFC-03E8-EED36E21BE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23</xdr:col>
      <xdr:colOff>566327</xdr:colOff>
      <xdr:row>42</xdr:row>
      <xdr:rowOff>79656</xdr:rowOff>
    </xdr:from>
    <xdr:to>
      <xdr:col>28</xdr:col>
      <xdr:colOff>575211</xdr:colOff>
      <xdr:row>54</xdr:row>
      <xdr:rowOff>165760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83172D54-1BE6-513A-8594-D8BBD3C1C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432954</xdr:colOff>
      <xdr:row>31</xdr:row>
      <xdr:rowOff>69271</xdr:rowOff>
    </xdr:from>
    <xdr:to>
      <xdr:col>13</xdr:col>
      <xdr:colOff>640773</xdr:colOff>
      <xdr:row>43</xdr:row>
      <xdr:rowOff>155863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4DD92329-21DC-C21B-6BCC-B6440DDBA6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105845</xdr:colOff>
      <xdr:row>31</xdr:row>
      <xdr:rowOff>69272</xdr:rowOff>
    </xdr:from>
    <xdr:to>
      <xdr:col>20</xdr:col>
      <xdr:colOff>606137</xdr:colOff>
      <xdr:row>43</xdr:row>
      <xdr:rowOff>155864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7F032229-8B3E-BBEC-5795-B205BF2676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190500</xdr:colOff>
      <xdr:row>38</xdr:row>
      <xdr:rowOff>138546</xdr:rowOff>
    </xdr:from>
    <xdr:to>
      <xdr:col>1</xdr:col>
      <xdr:colOff>1065593</xdr:colOff>
      <xdr:row>44</xdr:row>
      <xdr:rowOff>17318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22FB1F0-1B44-5542-67D2-037EFC17D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789228"/>
          <a:ext cx="1515866" cy="1056408"/>
        </a:xfrm>
        <a:prstGeom prst="rect">
          <a:avLst/>
        </a:prstGeom>
        <a:noFill/>
        <a:effectLst>
          <a:outerShdw blurRad="50800" dist="38100" algn="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199465</xdr:colOff>
      <xdr:row>39</xdr:row>
      <xdr:rowOff>7563</xdr:rowOff>
    </xdr:from>
    <xdr:to>
      <xdr:col>4</xdr:col>
      <xdr:colOff>0</xdr:colOff>
      <xdr:row>51</xdr:row>
      <xdr:rowOff>179294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807EAE3F-AF20-CC3C-419F-8186C1A3F3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255494</xdr:colOff>
      <xdr:row>39</xdr:row>
      <xdr:rowOff>4760</xdr:rowOff>
    </xdr:from>
    <xdr:to>
      <xdr:col>10</xdr:col>
      <xdr:colOff>1</xdr:colOff>
      <xdr:row>51</xdr:row>
      <xdr:rowOff>176491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C8B61FA2-D9E6-2954-2947-0E8831E969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347382</xdr:colOff>
      <xdr:row>29</xdr:row>
      <xdr:rowOff>165238</xdr:rowOff>
    </xdr:from>
    <xdr:to>
      <xdr:col>9</xdr:col>
      <xdr:colOff>443091</xdr:colOff>
      <xdr:row>38</xdr:row>
      <xdr:rowOff>23269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1842478-BEB8-8B97-B7AC-CC0F960E8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735" y="7393032"/>
          <a:ext cx="2079150" cy="2065590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323851</xdr:colOff>
      <xdr:row>8</xdr:row>
      <xdr:rowOff>38100</xdr:rowOff>
    </xdr:from>
    <xdr:to>
      <xdr:col>6</xdr:col>
      <xdr:colOff>581025</xdr:colOff>
      <xdr:row>23</xdr:row>
      <xdr:rowOff>19050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55FB2D56-466D-43BF-92E1-D7EA550A7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681598</xdr:colOff>
      <xdr:row>30</xdr:row>
      <xdr:rowOff>155864</xdr:rowOff>
    </xdr:from>
    <xdr:to>
      <xdr:col>25</xdr:col>
      <xdr:colOff>89059</xdr:colOff>
      <xdr:row>41</xdr:row>
      <xdr:rowOff>61852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BBF31DC1-B039-4F13-A54B-CA1107C38E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710046</xdr:colOff>
      <xdr:row>41</xdr:row>
      <xdr:rowOff>136073</xdr:rowOff>
    </xdr:from>
    <xdr:to>
      <xdr:col>25</xdr:col>
      <xdr:colOff>86590</xdr:colOff>
      <xdr:row>55</xdr:row>
      <xdr:rowOff>69272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A684146-11B9-480F-AF68-4063C7A7FA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329047</xdr:colOff>
      <xdr:row>31</xdr:row>
      <xdr:rowOff>225134</xdr:rowOff>
    </xdr:from>
    <xdr:to>
      <xdr:col>17</xdr:col>
      <xdr:colOff>584654</xdr:colOff>
      <xdr:row>40</xdr:row>
      <xdr:rowOff>113514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9C5BD0C-C0BD-4E9F-A4D3-7DEE3F02E9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193" b="48265"/>
        <a:stretch/>
      </xdr:blipFill>
      <xdr:spPr>
        <a:xfrm>
          <a:off x="12174683" y="9438407"/>
          <a:ext cx="1796926" cy="2260971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15</xdr:col>
      <xdr:colOff>410702</xdr:colOff>
      <xdr:row>43</xdr:row>
      <xdr:rowOff>207816</xdr:rowOff>
    </xdr:from>
    <xdr:to>
      <xdr:col>17</xdr:col>
      <xdr:colOff>536862</xdr:colOff>
      <xdr:row>54</xdr:row>
      <xdr:rowOff>85881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874616E-95E3-4D6A-B6FF-2CB4CD17E3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930" b="48065"/>
        <a:stretch/>
      </xdr:blipFill>
      <xdr:spPr>
        <a:xfrm>
          <a:off x="12256338" y="12521043"/>
          <a:ext cx="1667479" cy="2025519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7</xdr:col>
      <xdr:colOff>528203</xdr:colOff>
      <xdr:row>41</xdr:row>
      <xdr:rowOff>230331</xdr:rowOff>
    </xdr:from>
    <xdr:to>
      <xdr:col>14</xdr:col>
      <xdr:colOff>112566</xdr:colOff>
      <xdr:row>55</xdr:row>
      <xdr:rowOff>150667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DE326AFE-996F-7950-7E81-FA38A3DA6D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545522</xdr:colOff>
      <xdr:row>30</xdr:row>
      <xdr:rowOff>178376</xdr:rowOff>
    </xdr:from>
    <xdr:to>
      <xdr:col>14</xdr:col>
      <xdr:colOff>129885</xdr:colOff>
      <xdr:row>41</xdr:row>
      <xdr:rowOff>116031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677B7444-3049-9556-4ACE-67C40384DE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100012</xdr:rowOff>
    </xdr:from>
    <xdr:to>
      <xdr:col>5</xdr:col>
      <xdr:colOff>171450</xdr:colOff>
      <xdr:row>23</xdr:row>
      <xdr:rowOff>95250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93E70B07-A9D8-484E-8647-BBE906B71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8</xdr:row>
      <xdr:rowOff>109536</xdr:rowOff>
    </xdr:from>
    <xdr:to>
      <xdr:col>6</xdr:col>
      <xdr:colOff>704850</xdr:colOff>
      <xdr:row>26</xdr:row>
      <xdr:rowOff>76199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40D617C-9FC7-4845-A9A5-CFAF67BAE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57150</xdr:rowOff>
    </xdr:from>
    <xdr:to>
      <xdr:col>1</xdr:col>
      <xdr:colOff>648215</xdr:colOff>
      <xdr:row>3</xdr:row>
      <xdr:rowOff>57150</xdr:rowOff>
    </xdr:to>
    <xdr:pic>
      <xdr:nvPicPr>
        <xdr:cNvPr id="2" name="Рисунок 1" descr="Открытая папка">
          <a:extLst>
            <a:ext uri="{FF2B5EF4-FFF2-40B4-BE49-F238E27FC236}">
              <a16:creationId xmlns:a16="http://schemas.microsoft.com/office/drawing/2014/main" id="{A152010A-3933-454D-8F04-7B1D820E6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0025" y="57150"/>
          <a:ext cx="610115" cy="571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27214</xdr:colOff>
      <xdr:row>30</xdr:row>
      <xdr:rowOff>115454</xdr:rowOff>
    </xdr:from>
    <xdr:to>
      <xdr:col>13</xdr:col>
      <xdr:colOff>476249</xdr:colOff>
      <xdr:row>46</xdr:row>
      <xdr:rowOff>136071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4186B076-E397-4F33-E535-9264966BAB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489858</xdr:colOff>
      <xdr:row>30</xdr:row>
      <xdr:rowOff>77615</xdr:rowOff>
    </xdr:from>
    <xdr:to>
      <xdr:col>22</xdr:col>
      <xdr:colOff>453992</xdr:colOff>
      <xdr:row>46</xdr:row>
      <xdr:rowOff>122463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E6709F93-587C-38B9-8D65-4FC06B031D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666750</xdr:colOff>
      <xdr:row>39</xdr:row>
      <xdr:rowOff>148661</xdr:rowOff>
    </xdr:from>
    <xdr:to>
      <xdr:col>3</xdr:col>
      <xdr:colOff>367392</xdr:colOff>
      <xdr:row>49</xdr:row>
      <xdr:rowOff>183697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58E7EB3-3AAE-1649-1FEB-F1B69D4EF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286" y="10979947"/>
          <a:ext cx="2843892" cy="1980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190499</xdr:colOff>
      <xdr:row>41</xdr:row>
      <xdr:rowOff>145676</xdr:rowOff>
    </xdr:from>
    <xdr:to>
      <xdr:col>5</xdr:col>
      <xdr:colOff>874057</xdr:colOff>
      <xdr:row>55</xdr:row>
      <xdr:rowOff>56029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642F00B9-48D5-D7B6-5038-F32E073E11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627529</xdr:colOff>
      <xdr:row>41</xdr:row>
      <xdr:rowOff>134470</xdr:rowOff>
    </xdr:from>
    <xdr:to>
      <xdr:col>12</xdr:col>
      <xdr:colOff>380999</xdr:colOff>
      <xdr:row>55</xdr:row>
      <xdr:rowOff>33618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F282BD08-D31B-F188-B86A-7F0E408067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145676</xdr:colOff>
      <xdr:row>59</xdr:row>
      <xdr:rowOff>124590</xdr:rowOff>
    </xdr:from>
    <xdr:to>
      <xdr:col>8</xdr:col>
      <xdr:colOff>378759</xdr:colOff>
      <xdr:row>78</xdr:row>
      <xdr:rowOff>179293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284EE3F-8E54-A041-8231-C1113CBAD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13235472"/>
          <a:ext cx="3213847" cy="3674203"/>
        </a:xfrm>
        <a:prstGeom prst="rect">
          <a:avLst/>
        </a:prstGeom>
        <a:noFill/>
        <a:effectLst>
          <a:outerShdw blurRad="50800" dist="38100" algn="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200566</xdr:colOff>
      <xdr:row>60</xdr:row>
      <xdr:rowOff>176893</xdr:rowOff>
    </xdr:from>
    <xdr:to>
      <xdr:col>7</xdr:col>
      <xdr:colOff>712615</xdr:colOff>
      <xdr:row>89</xdr:row>
      <xdr:rowOff>134834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B7ED1EC3-1A7F-4282-8F2E-02C230FA0F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06"/>
        <a:stretch/>
      </xdr:blipFill>
      <xdr:spPr>
        <a:xfrm>
          <a:off x="4622887" y="13947322"/>
          <a:ext cx="3287907" cy="5482441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0</xdr:col>
      <xdr:colOff>638917</xdr:colOff>
      <xdr:row>42</xdr:row>
      <xdr:rowOff>3401</xdr:rowOff>
    </xdr:from>
    <xdr:to>
      <xdr:col>5</xdr:col>
      <xdr:colOff>543049</xdr:colOff>
      <xdr:row>59</xdr:row>
      <xdr:rowOff>123701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31D9A350-C8DA-F3D9-D1CB-099373F4C0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598094</xdr:colOff>
      <xdr:row>42</xdr:row>
      <xdr:rowOff>3400</xdr:rowOff>
    </xdr:from>
    <xdr:to>
      <xdr:col>12</xdr:col>
      <xdr:colOff>243690</xdr:colOff>
      <xdr:row>59</xdr:row>
      <xdr:rowOff>123700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DACFDACB-F2CD-C214-7381-BE65E3730C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239328</xdr:colOff>
      <xdr:row>31</xdr:row>
      <xdr:rowOff>90766</xdr:rowOff>
    </xdr:from>
    <xdr:to>
      <xdr:col>10</xdr:col>
      <xdr:colOff>554183</xdr:colOff>
      <xdr:row>43</xdr:row>
      <xdr:rowOff>133349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7331FED1-4BAE-D2F2-33C7-CAABF2F8CE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662092</xdr:colOff>
      <xdr:row>31</xdr:row>
      <xdr:rowOff>64717</xdr:rowOff>
    </xdr:from>
    <xdr:to>
      <xdr:col>15</xdr:col>
      <xdr:colOff>543049</xdr:colOff>
      <xdr:row>43</xdr:row>
      <xdr:rowOff>107300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5058C299-7CF5-E96F-3F65-EF60C46B2C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95249</xdr:colOff>
      <xdr:row>52</xdr:row>
      <xdr:rowOff>40821</xdr:rowOff>
    </xdr:from>
    <xdr:to>
      <xdr:col>10</xdr:col>
      <xdr:colOff>204106</xdr:colOff>
      <xdr:row>68</xdr:row>
      <xdr:rowOff>122464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B9F8AF1-BF77-FAB0-C46C-775A0C649F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588819</xdr:colOff>
      <xdr:row>41</xdr:row>
      <xdr:rowOff>57148</xdr:rowOff>
    </xdr:from>
    <xdr:to>
      <xdr:col>7</xdr:col>
      <xdr:colOff>710047</xdr:colOff>
      <xdr:row>59</xdr:row>
      <xdr:rowOff>121226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CE142A19-790E-84A8-7B7C-45FD87C406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536864</xdr:colOff>
      <xdr:row>61</xdr:row>
      <xdr:rowOff>126421</xdr:rowOff>
    </xdr:from>
    <xdr:to>
      <xdr:col>7</xdr:col>
      <xdr:colOff>675410</xdr:colOff>
      <xdr:row>80</xdr:row>
      <xdr:rowOff>-1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AB045C65-F071-94A4-CDF5-DD3A6A739B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550719</xdr:colOff>
      <xdr:row>41</xdr:row>
      <xdr:rowOff>88321</xdr:rowOff>
    </xdr:from>
    <xdr:to>
      <xdr:col>17</xdr:col>
      <xdr:colOff>0</xdr:colOff>
      <xdr:row>59</xdr:row>
      <xdr:rowOff>152399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4D521886-2565-43D2-90F7-6FAACB983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498764</xdr:colOff>
      <xdr:row>61</xdr:row>
      <xdr:rowOff>157594</xdr:rowOff>
    </xdr:from>
    <xdr:to>
      <xdr:col>17</xdr:col>
      <xdr:colOff>0</xdr:colOff>
      <xdr:row>80</xdr:row>
      <xdr:rowOff>31172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BDFFFCC8-A54E-476F-9378-181A9B324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285750</xdr:colOff>
      <xdr:row>82</xdr:row>
      <xdr:rowOff>15871</xdr:rowOff>
    </xdr:from>
    <xdr:to>
      <xdr:col>12</xdr:col>
      <xdr:colOff>602796</xdr:colOff>
      <xdr:row>103</xdr:row>
      <xdr:rowOff>92528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73317FF-BD69-C8CA-040A-A3DFC0F72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7071" y="18004514"/>
          <a:ext cx="5977618" cy="4077157"/>
        </a:xfrm>
        <a:prstGeom prst="rect">
          <a:avLst/>
        </a:prstGeom>
        <a:noFill/>
        <a:effectLst>
          <a:outerShdw blurRad="50800" dist="38100" algn="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108859</xdr:colOff>
      <xdr:row>41</xdr:row>
      <xdr:rowOff>54429</xdr:rowOff>
    </xdr:from>
    <xdr:to>
      <xdr:col>18</xdr:col>
      <xdr:colOff>273383</xdr:colOff>
      <xdr:row>59</xdr:row>
      <xdr:rowOff>47378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F8A77EE1-286F-456C-918D-249D285768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105148</xdr:colOff>
      <xdr:row>60</xdr:row>
      <xdr:rowOff>61851</xdr:rowOff>
    </xdr:from>
    <xdr:to>
      <xdr:col>18</xdr:col>
      <xdr:colOff>303440</xdr:colOff>
      <xdr:row>78</xdr:row>
      <xdr:rowOff>54800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FCA05DC5-2D73-4967-A79A-3151417015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326570</xdr:colOff>
      <xdr:row>60</xdr:row>
      <xdr:rowOff>52346</xdr:rowOff>
    </xdr:from>
    <xdr:to>
      <xdr:col>6</xdr:col>
      <xdr:colOff>476249</xdr:colOff>
      <xdr:row>78</xdr:row>
      <xdr:rowOff>40822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AA6BEEAB-E061-2436-0954-F8DD38AB60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347381</xdr:colOff>
      <xdr:row>41</xdr:row>
      <xdr:rowOff>51548</xdr:rowOff>
    </xdr:from>
    <xdr:to>
      <xdr:col>6</xdr:col>
      <xdr:colOff>449035</xdr:colOff>
      <xdr:row>59</xdr:row>
      <xdr:rowOff>40822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7D9572D0-28FA-A8AD-1EBF-063D2CA29C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68035</xdr:colOff>
      <xdr:row>82</xdr:row>
      <xdr:rowOff>85991</xdr:rowOff>
    </xdr:from>
    <xdr:to>
      <xdr:col>13</xdr:col>
      <xdr:colOff>0</xdr:colOff>
      <xdr:row>102</xdr:row>
      <xdr:rowOff>81642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28B4825-AB8A-A1E2-CB0A-7974B7903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3285" y="17611991"/>
          <a:ext cx="5810251" cy="3805651"/>
        </a:xfrm>
        <a:prstGeom prst="rect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210911</xdr:colOff>
      <xdr:row>41</xdr:row>
      <xdr:rowOff>96611</xdr:rowOff>
    </xdr:from>
    <xdr:to>
      <xdr:col>4</xdr:col>
      <xdr:colOff>484043</xdr:colOff>
      <xdr:row>53</xdr:row>
      <xdr:rowOff>173182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7D1B36CF-8B55-9A8C-9CA8-192D014BF7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349952</xdr:colOff>
      <xdr:row>41</xdr:row>
      <xdr:rowOff>77004</xdr:rowOff>
    </xdr:from>
    <xdr:to>
      <xdr:col>10</xdr:col>
      <xdr:colOff>568249</xdr:colOff>
      <xdr:row>53</xdr:row>
      <xdr:rowOff>153575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AAF3ED8C-F8FF-3CC5-C3EF-791AC5E72F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247650</xdr:colOff>
      <xdr:row>31</xdr:row>
      <xdr:rowOff>206189</xdr:rowOff>
    </xdr:from>
    <xdr:to>
      <xdr:col>11</xdr:col>
      <xdr:colOff>161922</xdr:colOff>
      <xdr:row>37</xdr:row>
      <xdr:rowOff>399562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F185DBFD-40A9-40CA-986E-69CFF6592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7997639"/>
          <a:ext cx="3200397" cy="1993598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0000"/>
  </sheetPr>
  <dimension ref="A1:M66"/>
  <sheetViews>
    <sheetView tabSelected="1" view="pageLayout" zoomScaleNormal="100" workbookViewId="0">
      <selection sqref="A1:I1"/>
    </sheetView>
  </sheetViews>
  <sheetFormatPr defaultColWidth="9.1796875" defaultRowHeight="14.5" x14ac:dyDescent="0.35"/>
  <cols>
    <col min="9" max="9" width="10.26953125" customWidth="1"/>
  </cols>
  <sheetData>
    <row r="1" spans="1:13" ht="18" x14ac:dyDescent="0.4">
      <c r="A1" s="233" t="s">
        <v>0</v>
      </c>
      <c r="B1" s="233"/>
      <c r="C1" s="233"/>
      <c r="D1" s="233"/>
      <c r="E1" s="233"/>
      <c r="F1" s="233"/>
      <c r="G1" s="233"/>
      <c r="H1" s="233"/>
      <c r="I1" s="233"/>
      <c r="J1" s="222"/>
      <c r="K1" s="222"/>
      <c r="L1" s="222"/>
      <c r="M1" s="223"/>
    </row>
    <row r="2" spans="1:13" ht="18" x14ac:dyDescent="0.4">
      <c r="A2" s="233" t="s">
        <v>1</v>
      </c>
      <c r="B2" s="233"/>
      <c r="C2" s="233"/>
      <c r="D2" s="233"/>
      <c r="E2" s="233"/>
      <c r="F2" s="233"/>
      <c r="G2" s="233"/>
      <c r="H2" s="233"/>
      <c r="I2" s="233"/>
      <c r="J2" s="222"/>
      <c r="K2" s="222"/>
      <c r="L2" s="222"/>
      <c r="M2" s="223"/>
    </row>
    <row r="3" spans="1:13" ht="18" x14ac:dyDescent="0.4">
      <c r="A3" s="234" t="s">
        <v>2</v>
      </c>
      <c r="B3" s="234"/>
      <c r="C3" s="234"/>
      <c r="D3" s="234"/>
      <c r="E3" s="234"/>
      <c r="F3" s="234"/>
      <c r="G3" s="234"/>
      <c r="H3" s="234"/>
      <c r="I3" s="234"/>
      <c r="J3" s="222"/>
      <c r="K3" s="222"/>
      <c r="L3" s="222"/>
      <c r="M3" s="223"/>
    </row>
    <row r="4" spans="1:13" x14ac:dyDescent="0.35">
      <c r="A4" s="223"/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</row>
    <row r="5" spans="1:13" x14ac:dyDescent="0.35">
      <c r="A5" s="223"/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</row>
    <row r="6" spans="1:13" x14ac:dyDescent="0.35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</row>
    <row r="7" spans="1:13" x14ac:dyDescent="0.35">
      <c r="A7" s="223"/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</row>
    <row r="8" spans="1:13" x14ac:dyDescent="0.35">
      <c r="A8" s="223"/>
      <c r="B8" s="223"/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</row>
    <row r="9" spans="1:13" x14ac:dyDescent="0.35">
      <c r="A9" s="223"/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</row>
    <row r="10" spans="1:13" ht="22.5" x14ac:dyDescent="0.45">
      <c r="A10" s="240" t="s">
        <v>140</v>
      </c>
      <c r="B10" s="240"/>
      <c r="C10" s="240"/>
      <c r="D10" s="240"/>
      <c r="E10" s="240"/>
      <c r="F10" s="240"/>
      <c r="G10" s="240"/>
      <c r="H10" s="240"/>
      <c r="I10" s="240"/>
      <c r="J10" s="225"/>
      <c r="K10" s="225"/>
      <c r="L10" s="225"/>
      <c r="M10" s="223"/>
    </row>
    <row r="11" spans="1:13" x14ac:dyDescent="0.35">
      <c r="A11" s="240"/>
      <c r="B11" s="240"/>
      <c r="C11" s="240"/>
      <c r="D11" s="240"/>
      <c r="E11" s="240"/>
      <c r="F11" s="240"/>
      <c r="G11" s="240"/>
      <c r="H11" s="240"/>
      <c r="I11" s="240"/>
      <c r="J11" s="223"/>
      <c r="K11" s="223"/>
      <c r="L11" s="223"/>
      <c r="M11" s="223"/>
    </row>
    <row r="12" spans="1:13" ht="22.5" x14ac:dyDescent="0.45">
      <c r="A12" s="224"/>
      <c r="B12" s="224"/>
      <c r="C12" s="224"/>
      <c r="D12" s="224"/>
      <c r="E12" s="224"/>
      <c r="F12" s="224"/>
      <c r="G12" s="224"/>
      <c r="H12" s="224"/>
      <c r="I12" s="224"/>
      <c r="J12" s="223"/>
      <c r="K12" s="223"/>
      <c r="L12" s="223"/>
      <c r="M12" s="223"/>
    </row>
    <row r="13" spans="1:13" ht="22.5" x14ac:dyDescent="0.45">
      <c r="A13" s="224"/>
      <c r="B13" s="224"/>
      <c r="C13" s="235" t="s">
        <v>3</v>
      </c>
      <c r="D13" s="235"/>
      <c r="E13" s="235"/>
      <c r="F13" s="235"/>
      <c r="G13" s="235"/>
      <c r="H13" s="224"/>
      <c r="I13" s="224"/>
      <c r="J13" s="223"/>
      <c r="K13" s="223"/>
      <c r="L13" s="223"/>
      <c r="M13" s="223"/>
    </row>
    <row r="14" spans="1:13" ht="22.5" x14ac:dyDescent="0.45">
      <c r="A14" s="224"/>
      <c r="B14" s="224"/>
      <c r="C14" s="224"/>
      <c r="D14" s="224"/>
      <c r="E14" s="224"/>
      <c r="F14" s="224"/>
      <c r="G14" s="224"/>
      <c r="H14" s="224"/>
      <c r="I14" s="224"/>
      <c r="J14" s="223"/>
      <c r="K14" s="223"/>
      <c r="L14" s="223"/>
      <c r="M14" s="223"/>
    </row>
    <row r="15" spans="1:13" ht="38.15" customHeight="1" x14ac:dyDescent="0.45">
      <c r="A15" s="224"/>
      <c r="B15" s="236" t="s">
        <v>31</v>
      </c>
      <c r="C15" s="237"/>
      <c r="D15" s="237"/>
      <c r="E15" s="237"/>
      <c r="F15" s="237"/>
      <c r="G15" s="237"/>
      <c r="H15" s="237"/>
      <c r="I15" s="224"/>
      <c r="J15" s="223"/>
      <c r="K15" s="223"/>
      <c r="L15" s="223"/>
      <c r="M15" s="223"/>
    </row>
    <row r="16" spans="1:13" ht="20" x14ac:dyDescent="0.4">
      <c r="A16" s="223"/>
      <c r="B16" s="242" t="s">
        <v>4</v>
      </c>
      <c r="C16" s="242"/>
      <c r="D16" s="242"/>
      <c r="E16" s="242"/>
      <c r="F16" s="242"/>
      <c r="G16" s="242"/>
      <c r="H16" s="242"/>
      <c r="I16" s="226"/>
      <c r="J16" s="223"/>
      <c r="K16" s="223"/>
      <c r="L16" s="223"/>
      <c r="M16" s="223"/>
    </row>
    <row r="17" spans="1:13" x14ac:dyDescent="0.35">
      <c r="A17" s="223"/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3"/>
    </row>
    <row r="18" spans="1:13" x14ac:dyDescent="0.35">
      <c r="A18" s="223"/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</row>
    <row r="19" spans="1:13" x14ac:dyDescent="0.35">
      <c r="A19" s="223"/>
      <c r="B19" s="223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</row>
    <row r="20" spans="1:13" x14ac:dyDescent="0.35">
      <c r="A20" s="223"/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</row>
    <row r="21" spans="1:13" x14ac:dyDescent="0.35">
      <c r="A21" s="223"/>
      <c r="B21" s="223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</row>
    <row r="22" spans="1:13" ht="18" x14ac:dyDescent="0.4">
      <c r="A22" s="227" t="s">
        <v>5</v>
      </c>
      <c r="B22" s="223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</row>
    <row r="23" spans="1:13" x14ac:dyDescent="0.35">
      <c r="A23" s="223"/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</row>
    <row r="24" spans="1:13" ht="17.5" x14ac:dyDescent="0.35">
      <c r="A24" s="243" t="s">
        <v>6</v>
      </c>
      <c r="B24" s="243"/>
      <c r="C24" s="243"/>
      <c r="D24" s="239"/>
      <c r="E24" s="239"/>
      <c r="F24" s="239"/>
      <c r="G24" s="239"/>
      <c r="H24" s="14"/>
      <c r="I24" s="223"/>
      <c r="J24" s="223"/>
      <c r="K24" s="223"/>
      <c r="L24" s="223"/>
      <c r="M24" s="223"/>
    </row>
    <row r="25" spans="1:13" ht="17.5" x14ac:dyDescent="0.35">
      <c r="A25" s="243" t="s">
        <v>6</v>
      </c>
      <c r="B25" s="243"/>
      <c r="C25" s="243"/>
      <c r="D25" s="238"/>
      <c r="E25" s="238"/>
      <c r="F25" s="238"/>
      <c r="G25" s="238"/>
      <c r="H25" s="15"/>
      <c r="I25" s="223"/>
      <c r="J25" s="223"/>
      <c r="K25" s="223"/>
      <c r="L25" s="223"/>
      <c r="M25" s="223"/>
    </row>
    <row r="26" spans="1:13" ht="18" customHeight="1" x14ac:dyDescent="0.35">
      <c r="A26" s="241" t="s">
        <v>7</v>
      </c>
      <c r="B26" s="241"/>
      <c r="C26" s="241"/>
      <c r="D26" s="238"/>
      <c r="E26" s="238"/>
      <c r="F26" s="238"/>
      <c r="G26" s="238"/>
      <c r="H26" s="15"/>
      <c r="I26" s="223"/>
      <c r="J26" s="223"/>
      <c r="K26" s="223"/>
      <c r="L26" s="223"/>
      <c r="M26" s="223"/>
    </row>
    <row r="27" spans="1:13" ht="23.15" customHeight="1" x14ac:dyDescent="0.35">
      <c r="A27" s="241"/>
      <c r="B27" s="241"/>
      <c r="C27" s="241"/>
      <c r="D27" s="239"/>
      <c r="E27" s="239"/>
      <c r="F27" s="239"/>
      <c r="G27" s="239"/>
      <c r="H27" s="15"/>
      <c r="I27" s="223"/>
      <c r="J27" s="223"/>
      <c r="K27" s="223"/>
      <c r="L27" s="223"/>
      <c r="M27" s="223"/>
    </row>
    <row r="28" spans="1:13" x14ac:dyDescent="0.35">
      <c r="A28" s="223"/>
      <c r="B28" s="223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</row>
    <row r="29" spans="1:13" x14ac:dyDescent="0.35">
      <c r="A29" s="223"/>
      <c r="B29" s="223"/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</row>
    <row r="30" spans="1:13" x14ac:dyDescent="0.35">
      <c r="A30" s="223"/>
      <c r="B30" s="223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</row>
    <row r="31" spans="1:13" x14ac:dyDescent="0.35">
      <c r="A31" s="223"/>
      <c r="B31" s="223"/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</row>
    <row r="42" spans="1:9" x14ac:dyDescent="0.35">
      <c r="A42" s="232" t="s">
        <v>227</v>
      </c>
      <c r="B42" s="232"/>
      <c r="C42" s="232"/>
      <c r="D42" s="232"/>
      <c r="E42" s="232"/>
      <c r="F42" s="232"/>
      <c r="G42" s="232"/>
      <c r="H42" s="232"/>
      <c r="I42" s="232"/>
    </row>
    <row r="43" spans="1:9" ht="9" customHeight="1" x14ac:dyDescent="0.35"/>
    <row r="44" spans="1:9" ht="47.25" customHeight="1" x14ac:dyDescent="0.35">
      <c r="A44" s="231" t="s">
        <v>228</v>
      </c>
      <c r="B44" s="231"/>
      <c r="C44" s="231"/>
      <c r="D44" s="231"/>
      <c r="E44" s="231"/>
      <c r="F44" s="231"/>
      <c r="G44" s="231"/>
      <c r="H44" s="231"/>
      <c r="I44" s="231"/>
    </row>
    <row r="45" spans="1:9" ht="7.5" customHeight="1" x14ac:dyDescent="0.35">
      <c r="A45" s="228"/>
      <c r="B45" s="228"/>
      <c r="C45" s="228"/>
      <c r="D45" s="228"/>
      <c r="E45" s="228"/>
      <c r="F45" s="228"/>
      <c r="G45" s="228"/>
      <c r="H45" s="228"/>
      <c r="I45" s="228"/>
    </row>
    <row r="46" spans="1:9" x14ac:dyDescent="0.35">
      <c r="A46" s="231" t="s">
        <v>229</v>
      </c>
      <c r="B46" s="231"/>
      <c r="C46" s="231"/>
      <c r="D46" s="231"/>
      <c r="E46" s="231"/>
      <c r="F46" s="231"/>
      <c r="G46" s="231"/>
      <c r="H46" s="231"/>
      <c r="I46" s="231"/>
    </row>
    <row r="47" spans="1:9" ht="9.75" customHeight="1" x14ac:dyDescent="0.35">
      <c r="A47" s="229"/>
      <c r="B47" s="229"/>
      <c r="C47" s="229"/>
      <c r="D47" s="229"/>
      <c r="E47" s="229"/>
      <c r="F47" s="229"/>
      <c r="G47" s="229"/>
      <c r="H47" s="229"/>
      <c r="I47" s="229"/>
    </row>
    <row r="48" spans="1:9" ht="32.25" customHeight="1" x14ac:dyDescent="0.35">
      <c r="A48" s="231" t="s">
        <v>230</v>
      </c>
      <c r="B48" s="231"/>
      <c r="C48" s="231"/>
      <c r="D48" s="231"/>
      <c r="E48" s="231"/>
      <c r="F48" s="231"/>
      <c r="G48" s="231"/>
      <c r="H48" s="231"/>
      <c r="I48" s="231"/>
    </row>
    <row r="49" spans="1:9" ht="8.25" customHeight="1" x14ac:dyDescent="0.35">
      <c r="A49" s="229"/>
      <c r="B49" s="229"/>
      <c r="C49" s="229"/>
      <c r="D49" s="229"/>
      <c r="E49" s="229"/>
      <c r="F49" s="229"/>
      <c r="G49" s="229"/>
      <c r="H49" s="229"/>
      <c r="I49" s="229"/>
    </row>
    <row r="50" spans="1:9" ht="29.25" customHeight="1" x14ac:dyDescent="0.35">
      <c r="A50" s="231" t="s">
        <v>231</v>
      </c>
      <c r="B50" s="231"/>
      <c r="C50" s="231"/>
      <c r="D50" s="231"/>
      <c r="E50" s="231"/>
      <c r="F50" s="231"/>
      <c r="G50" s="231"/>
      <c r="H50" s="231"/>
      <c r="I50" s="231"/>
    </row>
    <row r="51" spans="1:9" ht="9" customHeight="1" x14ac:dyDescent="0.35">
      <c r="A51" s="229"/>
      <c r="B51" s="229"/>
      <c r="C51" s="229"/>
      <c r="D51" s="229"/>
      <c r="E51" s="229"/>
      <c r="F51" s="229"/>
      <c r="G51" s="229"/>
      <c r="H51" s="229"/>
      <c r="I51" s="229"/>
    </row>
    <row r="52" spans="1:9" ht="30.75" customHeight="1" x14ac:dyDescent="0.35">
      <c r="A52" s="231" t="s">
        <v>232</v>
      </c>
      <c r="B52" s="231"/>
      <c r="C52" s="231"/>
      <c r="D52" s="231"/>
      <c r="E52" s="231"/>
      <c r="F52" s="231"/>
      <c r="G52" s="231"/>
      <c r="H52" s="231"/>
      <c r="I52" s="231"/>
    </row>
    <row r="53" spans="1:9" ht="8.25" customHeight="1" x14ac:dyDescent="0.35">
      <c r="A53" s="229"/>
      <c r="B53" s="229"/>
      <c r="C53" s="229"/>
      <c r="D53" s="229"/>
      <c r="E53" s="229"/>
      <c r="F53" s="229"/>
      <c r="G53" s="229"/>
      <c r="H53" s="229"/>
      <c r="I53" s="229"/>
    </row>
    <row r="54" spans="1:9" ht="49.5" customHeight="1" x14ac:dyDescent="0.35">
      <c r="A54" s="231" t="s">
        <v>233</v>
      </c>
      <c r="B54" s="231"/>
      <c r="C54" s="231"/>
      <c r="D54" s="231"/>
      <c r="E54" s="231"/>
      <c r="F54" s="231"/>
      <c r="G54" s="231"/>
      <c r="H54" s="231"/>
      <c r="I54" s="231"/>
    </row>
    <row r="55" spans="1:9" ht="6.75" customHeight="1" x14ac:dyDescent="0.35">
      <c r="A55" s="229"/>
      <c r="B55" s="229"/>
      <c r="C55" s="229"/>
      <c r="D55" s="229"/>
      <c r="E55" s="229"/>
      <c r="F55" s="229"/>
      <c r="G55" s="229"/>
      <c r="H55" s="229"/>
      <c r="I55" s="229"/>
    </row>
    <row r="56" spans="1:9" x14ac:dyDescent="0.35">
      <c r="A56" s="231" t="s">
        <v>234</v>
      </c>
      <c r="B56" s="231"/>
      <c r="C56" s="231"/>
      <c r="D56" s="231"/>
      <c r="E56" s="231"/>
      <c r="F56" s="231"/>
      <c r="G56" s="231"/>
      <c r="H56" s="231"/>
      <c r="I56" s="231"/>
    </row>
    <row r="57" spans="1:9" ht="8.25" customHeight="1" x14ac:dyDescent="0.35">
      <c r="A57" s="229"/>
      <c r="B57" s="229"/>
      <c r="C57" s="229"/>
      <c r="D57" s="229"/>
      <c r="E57" s="229"/>
      <c r="F57" s="229"/>
      <c r="G57" s="229"/>
      <c r="H57" s="229"/>
      <c r="I57" s="229"/>
    </row>
    <row r="58" spans="1:9" ht="55.5" customHeight="1" x14ac:dyDescent="0.35">
      <c r="A58" s="231" t="s">
        <v>235</v>
      </c>
      <c r="B58" s="231"/>
      <c r="C58" s="231"/>
      <c r="D58" s="231"/>
      <c r="E58" s="231"/>
      <c r="F58" s="231"/>
      <c r="G58" s="231"/>
      <c r="H58" s="231"/>
      <c r="I58" s="231"/>
    </row>
    <row r="59" spans="1:9" ht="8.25" customHeight="1" x14ac:dyDescent="0.35">
      <c r="A59" s="229"/>
      <c r="B59" s="229"/>
      <c r="C59" s="229"/>
      <c r="D59" s="229"/>
      <c r="E59" s="229"/>
      <c r="F59" s="229"/>
      <c r="G59" s="229"/>
      <c r="H59" s="229"/>
      <c r="I59" s="229"/>
    </row>
    <row r="60" spans="1:9" ht="31.5" customHeight="1" x14ac:dyDescent="0.35">
      <c r="A60" s="231" t="s">
        <v>236</v>
      </c>
      <c r="B60" s="231"/>
      <c r="C60" s="231"/>
      <c r="D60" s="231"/>
      <c r="E60" s="231"/>
      <c r="F60" s="231"/>
      <c r="G60" s="231"/>
      <c r="H60" s="231"/>
      <c r="I60" s="231"/>
    </row>
    <row r="61" spans="1:9" ht="8.25" customHeight="1" x14ac:dyDescent="0.35">
      <c r="A61" s="229"/>
      <c r="B61" s="229"/>
      <c r="C61" s="229"/>
      <c r="D61" s="229"/>
      <c r="E61" s="229"/>
      <c r="F61" s="229"/>
      <c r="G61" s="229"/>
      <c r="H61" s="229"/>
      <c r="I61" s="229"/>
    </row>
    <row r="62" spans="1:9" ht="28.5" customHeight="1" x14ac:dyDescent="0.35">
      <c r="A62" s="231" t="s">
        <v>237</v>
      </c>
      <c r="B62" s="231"/>
      <c r="C62" s="231"/>
      <c r="D62" s="231"/>
      <c r="E62" s="231"/>
      <c r="F62" s="231"/>
      <c r="G62" s="231"/>
      <c r="H62" s="231"/>
      <c r="I62" s="231"/>
    </row>
    <row r="63" spans="1:9" ht="7.5" customHeight="1" x14ac:dyDescent="0.35">
      <c r="A63" s="229"/>
      <c r="B63" s="229"/>
      <c r="C63" s="229"/>
      <c r="D63" s="229"/>
      <c r="E63" s="229"/>
      <c r="F63" s="229"/>
      <c r="G63" s="229"/>
      <c r="H63" s="229"/>
      <c r="I63" s="229"/>
    </row>
    <row r="64" spans="1:9" x14ac:dyDescent="0.35">
      <c r="A64" s="231" t="s">
        <v>238</v>
      </c>
      <c r="B64" s="231"/>
      <c r="C64" s="231"/>
      <c r="D64" s="231"/>
      <c r="E64" s="231"/>
      <c r="F64" s="231"/>
      <c r="G64" s="231"/>
      <c r="H64" s="231"/>
      <c r="I64" s="231"/>
    </row>
    <row r="65" spans="1:9" ht="9.75" customHeight="1" x14ac:dyDescent="0.35">
      <c r="A65" s="229"/>
      <c r="B65" s="229"/>
      <c r="C65" s="229"/>
      <c r="D65" s="229"/>
      <c r="E65" s="229"/>
      <c r="F65" s="229"/>
      <c r="G65" s="229"/>
      <c r="H65" s="229"/>
      <c r="I65" s="229"/>
    </row>
    <row r="66" spans="1:9" ht="45" customHeight="1" x14ac:dyDescent="0.35">
      <c r="A66" s="231" t="s">
        <v>239</v>
      </c>
      <c r="B66" s="231"/>
      <c r="C66" s="231"/>
      <c r="D66" s="231"/>
      <c r="E66" s="231"/>
      <c r="F66" s="231"/>
      <c r="G66" s="231"/>
      <c r="H66" s="231"/>
      <c r="I66" s="231"/>
    </row>
  </sheetData>
  <sheetProtection algorithmName="SHA-512" hashValue="hqXkvVkRB5v8Jy3IUs5Jz17mMoocbvPmk4o1IkOiTH0XKVCoMBWQBUyn2Rkavl32lRefGp685qY0O9eHqqydyg==" saltValue="aBQ1Ukgv3nYeo4cU/gNQyw==" spinCount="100000" sheet="1" objects="1" formatCells="0" formatColumns="0" formatRows="0" insertColumns="0" insertRows="0" insertHyperlinks="0" deleteColumns="0" deleteRows="0" sort="0" autoFilter="0" pivotTables="0"/>
  <mergeCells count="27">
    <mergeCell ref="D26:G26"/>
    <mergeCell ref="D27:G27"/>
    <mergeCell ref="A10:I11"/>
    <mergeCell ref="A26:C27"/>
    <mergeCell ref="B16:H16"/>
    <mergeCell ref="A24:C24"/>
    <mergeCell ref="D24:G24"/>
    <mergeCell ref="A25:C25"/>
    <mergeCell ref="D25:G25"/>
    <mergeCell ref="A1:I1"/>
    <mergeCell ref="A2:I2"/>
    <mergeCell ref="A3:I3"/>
    <mergeCell ref="C13:G13"/>
    <mergeCell ref="B15:H15"/>
    <mergeCell ref="A42:I42"/>
    <mergeCell ref="A44:I44"/>
    <mergeCell ref="A46:I46"/>
    <mergeCell ref="A48:I48"/>
    <mergeCell ref="A50:I50"/>
    <mergeCell ref="A62:I62"/>
    <mergeCell ref="A64:I64"/>
    <mergeCell ref="A66:I66"/>
    <mergeCell ref="A52:I52"/>
    <mergeCell ref="A54:I54"/>
    <mergeCell ref="A56:I56"/>
    <mergeCell ref="A58:I58"/>
    <mergeCell ref="A60:I60"/>
  </mergeCells>
  <pageMargins left="0.75138888888888899" right="0.68888888888888899" top="1" bottom="1" header="0.5" footer="0.5"/>
  <pageSetup paperSize="9" orientation="portrait" r:id="rId1"/>
  <headerFooter>
    <oddHeader>&amp;R&amp;"Monotype Corsiva"&amp;12О.В. Яковлева&amp;L&amp;"Monotype Corsiva"&amp;12Диагностика индивидуального развития детей  2-3 лет</oddHeader>
    <oddFooter>&amp;R&amp;"Monotype Corsiva"&amp;12https://vk.com/travel_posobiya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B7B6A-678D-44EC-A516-4016D4B6F335}">
  <sheetPr codeName="Лист16">
    <tabColor theme="5"/>
    <pageSetUpPr fitToPage="1"/>
  </sheetPr>
  <dimension ref="A1:H43"/>
  <sheetViews>
    <sheetView view="pageLayout" topLeftCell="A7" zoomScaleNormal="100" workbookViewId="0">
      <selection activeCell="G7" sqref="G7"/>
    </sheetView>
  </sheetViews>
  <sheetFormatPr defaultColWidth="9.1796875" defaultRowHeight="14.5" x14ac:dyDescent="0.35"/>
  <cols>
    <col min="1" max="2" width="16.26953125" style="1" customWidth="1"/>
    <col min="3" max="3" width="17.1796875" style="1" customWidth="1"/>
    <col min="4" max="4" width="18.1796875" style="1" customWidth="1"/>
    <col min="5" max="5" width="16.54296875" style="1" customWidth="1"/>
    <col min="6" max="6" width="19.54296875" style="1" customWidth="1"/>
    <col min="7" max="7" width="18" style="1" customWidth="1"/>
    <col min="8" max="8" width="14.1796875" style="1" customWidth="1"/>
    <col min="9" max="16384" width="9.1796875" style="1"/>
  </cols>
  <sheetData>
    <row r="1" spans="1:8" ht="20.25" customHeight="1" x14ac:dyDescent="0.35">
      <c r="A1" s="365" t="s">
        <v>42</v>
      </c>
      <c r="B1" s="365"/>
      <c r="C1" s="365"/>
      <c r="D1" s="365"/>
      <c r="E1" s="365"/>
      <c r="F1" s="365"/>
      <c r="G1" s="365"/>
      <c r="H1" s="365"/>
    </row>
    <row r="2" spans="1:8" ht="20.25" customHeight="1" x14ac:dyDescent="0.35">
      <c r="A2" s="42"/>
      <c r="B2" s="365" t="s">
        <v>120</v>
      </c>
      <c r="C2" s="365"/>
      <c r="D2" s="365"/>
      <c r="E2" s="365"/>
      <c r="F2" s="365"/>
      <c r="G2" s="365"/>
      <c r="H2" s="42"/>
    </row>
    <row r="3" spans="1:8" ht="17.5" x14ac:dyDescent="0.35">
      <c r="A3" s="42"/>
      <c r="B3" s="42"/>
      <c r="C3" s="42"/>
      <c r="D3" s="42"/>
      <c r="E3" s="42"/>
      <c r="F3" s="42"/>
      <c r="G3" s="42"/>
      <c r="H3" s="42"/>
    </row>
    <row r="4" spans="1:8" ht="101.25" customHeight="1" x14ac:dyDescent="0.35">
      <c r="A4" s="64" t="s">
        <v>106</v>
      </c>
      <c r="B4" s="182" t="s">
        <v>133</v>
      </c>
      <c r="C4" s="182" t="s">
        <v>134</v>
      </c>
      <c r="D4" s="182" t="s">
        <v>135</v>
      </c>
      <c r="E4" s="182" t="s">
        <v>118</v>
      </c>
      <c r="F4" s="43" t="s">
        <v>119</v>
      </c>
      <c r="G4" s="92" t="s">
        <v>33</v>
      </c>
    </row>
    <row r="5" spans="1:8" ht="15" x14ac:dyDescent="0.35">
      <c r="A5" s="93"/>
      <c r="B5" s="46">
        <v>1</v>
      </c>
      <c r="C5" s="46">
        <v>2</v>
      </c>
      <c r="D5" s="46">
        <v>3</v>
      </c>
      <c r="E5" s="46">
        <v>4</v>
      </c>
      <c r="F5" s="46">
        <v>5</v>
      </c>
      <c r="G5" s="94" t="s">
        <v>107</v>
      </c>
    </row>
    <row r="6" spans="1:8" ht="18" x14ac:dyDescent="0.4">
      <c r="A6" s="48" t="s">
        <v>26</v>
      </c>
      <c r="B6" s="87">
        <f>'РР-1'!J30</f>
        <v>1.0138888888888888</v>
      </c>
      <c r="C6" s="87">
        <f>'РР-1'!R30</f>
        <v>0.33333333333333331</v>
      </c>
      <c r="D6" s="87">
        <f>'РР-2'!K30</f>
        <v>0.66666666666666663</v>
      </c>
      <c r="E6" s="87">
        <f>'РР-2'!S30</f>
        <v>1.1111111111111109</v>
      </c>
      <c r="F6" s="87">
        <f>'РР-3'!K30</f>
        <v>3</v>
      </c>
      <c r="G6" s="95">
        <f>(B6+C6+D6+E6+F6)/5</f>
        <v>1.2250000000000001</v>
      </c>
    </row>
    <row r="7" spans="1:8" ht="18" x14ac:dyDescent="0.4">
      <c r="A7" s="48" t="s">
        <v>27</v>
      </c>
      <c r="B7" s="87">
        <f>'РР-1'!K30</f>
        <v>0.45833333333333331</v>
      </c>
      <c r="C7" s="87">
        <f>'РР-1'!S30</f>
        <v>0.43055555555555558</v>
      </c>
      <c r="D7" s="87">
        <f>'РР-2'!L30</f>
        <v>1.2499999999999998</v>
      </c>
      <c r="E7" s="87">
        <f>'РР-2'!T30</f>
        <v>1.4444444444444444</v>
      </c>
      <c r="F7" s="87">
        <f>'РР-3'!L30</f>
        <v>4.083333333333333</v>
      </c>
      <c r="G7" s="95">
        <f>(B7+C7+D7+E7+F7)/5</f>
        <v>1.5333333333333332</v>
      </c>
    </row>
    <row r="28" spans="1:8" ht="15.5" x14ac:dyDescent="0.35">
      <c r="A28" s="49" t="s">
        <v>28</v>
      </c>
    </row>
    <row r="29" spans="1:8" ht="15.5" x14ac:dyDescent="0.35">
      <c r="A29" s="339" t="s">
        <v>29</v>
      </c>
      <c r="B29" s="339"/>
      <c r="C29" s="340"/>
      <c r="D29" s="340"/>
      <c r="E29" s="340"/>
      <c r="F29" s="340"/>
      <c r="G29" s="340"/>
      <c r="H29" s="340"/>
    </row>
    <row r="30" spans="1:8" x14ac:dyDescent="0.35">
      <c r="A30" s="71"/>
      <c r="B30" s="71"/>
      <c r="C30" s="341"/>
      <c r="D30" s="341"/>
      <c r="E30" s="341"/>
      <c r="F30" s="341"/>
      <c r="G30" s="341"/>
      <c r="H30" s="341"/>
    </row>
    <row r="31" spans="1:8" x14ac:dyDescent="0.35">
      <c r="A31" s="72"/>
      <c r="B31" s="72"/>
      <c r="C31" s="341"/>
      <c r="D31" s="341"/>
      <c r="E31" s="341"/>
      <c r="F31" s="341"/>
      <c r="G31" s="341"/>
      <c r="H31" s="341"/>
    </row>
    <row r="32" spans="1:8" x14ac:dyDescent="0.35">
      <c r="A32" s="72"/>
      <c r="B32" s="72"/>
      <c r="C32" s="341"/>
      <c r="D32" s="341"/>
      <c r="E32" s="341"/>
      <c r="F32" s="341"/>
      <c r="G32" s="341"/>
      <c r="H32" s="341"/>
    </row>
    <row r="33" spans="1:8" x14ac:dyDescent="0.35">
      <c r="A33" s="72"/>
      <c r="B33" s="72"/>
      <c r="C33" s="341"/>
      <c r="D33" s="341"/>
      <c r="E33" s="341"/>
      <c r="F33" s="341"/>
      <c r="G33" s="341"/>
      <c r="H33" s="341"/>
    </row>
    <row r="34" spans="1:8" x14ac:dyDescent="0.35">
      <c r="A34" s="72"/>
      <c r="B34" s="72"/>
      <c r="C34" s="341"/>
      <c r="D34" s="341"/>
      <c r="E34" s="341"/>
      <c r="F34" s="341"/>
      <c r="G34" s="341"/>
      <c r="H34" s="341"/>
    </row>
    <row r="35" spans="1:8" x14ac:dyDescent="0.35">
      <c r="A35" s="72"/>
      <c r="B35" s="72"/>
      <c r="C35" s="341"/>
      <c r="D35" s="341"/>
      <c r="E35" s="341"/>
      <c r="F35" s="341"/>
      <c r="G35" s="341"/>
      <c r="H35" s="341"/>
    </row>
    <row r="37" spans="1:8" ht="15.5" x14ac:dyDescent="0.35">
      <c r="A37" s="339" t="s">
        <v>30</v>
      </c>
      <c r="B37" s="339"/>
      <c r="C37" s="340"/>
      <c r="D37" s="340"/>
      <c r="E37" s="340"/>
      <c r="F37" s="340"/>
      <c r="G37" s="340"/>
      <c r="H37" s="340"/>
    </row>
    <row r="38" spans="1:8" x14ac:dyDescent="0.35">
      <c r="A38" s="71"/>
      <c r="B38" s="71"/>
      <c r="C38" s="341"/>
      <c r="D38" s="341"/>
      <c r="E38" s="341"/>
      <c r="F38" s="341"/>
      <c r="G38" s="341"/>
      <c r="H38" s="341"/>
    </row>
    <row r="39" spans="1:8" x14ac:dyDescent="0.35">
      <c r="A39" s="72"/>
      <c r="B39" s="72"/>
      <c r="C39" s="341"/>
      <c r="D39" s="341"/>
      <c r="E39" s="341"/>
      <c r="F39" s="341"/>
      <c r="G39" s="341"/>
      <c r="H39" s="341"/>
    </row>
    <row r="40" spans="1:8" x14ac:dyDescent="0.35">
      <c r="A40" s="72"/>
      <c r="B40" s="72"/>
      <c r="C40" s="341"/>
      <c r="D40" s="341"/>
      <c r="E40" s="341"/>
      <c r="F40" s="341"/>
      <c r="G40" s="341"/>
      <c r="H40" s="341"/>
    </row>
    <row r="41" spans="1:8" x14ac:dyDescent="0.35">
      <c r="A41" s="72"/>
      <c r="B41" s="72"/>
      <c r="C41" s="341"/>
      <c r="D41" s="341"/>
      <c r="E41" s="341"/>
      <c r="F41" s="341"/>
      <c r="G41" s="341"/>
      <c r="H41" s="341"/>
    </row>
    <row r="42" spans="1:8" x14ac:dyDescent="0.35">
      <c r="A42" s="72"/>
      <c r="B42" s="72"/>
      <c r="C42" s="341"/>
      <c r="D42" s="341"/>
      <c r="E42" s="341"/>
      <c r="F42" s="341"/>
      <c r="G42" s="341"/>
      <c r="H42" s="341"/>
    </row>
    <row r="43" spans="1:8" x14ac:dyDescent="0.35">
      <c r="A43" s="72"/>
      <c r="B43" s="72"/>
      <c r="C43" s="341"/>
      <c r="D43" s="341"/>
      <c r="E43" s="341"/>
      <c r="F43" s="341"/>
      <c r="G43" s="341"/>
      <c r="H43" s="341"/>
    </row>
  </sheetData>
  <sheetProtection algorithmName="SHA-512" hashValue="7tqmDsZ0AEwWqPgeK7YdCyRZX2zIoVi3kHN15VQ3svy7hTz1AyqV3B/tXPEH1ucoxa/Nvw0tvvMIzmeE0hiw3w==" saltValue="nRow3xeF/bI7MX8enSsb/g==" spinCount="100000" sheet="1" formatCells="0" formatColumns="0" formatRows="0" insertColumns="0" insertRows="0" insertHyperlinks="0" deleteColumns="0" deleteRows="0" sort="0" autoFilter="0" pivotTables="0"/>
  <mergeCells count="18">
    <mergeCell ref="C39:H39"/>
    <mergeCell ref="C40:H40"/>
    <mergeCell ref="C41:H41"/>
    <mergeCell ref="C42:H42"/>
    <mergeCell ref="C43:H43"/>
    <mergeCell ref="C38:H38"/>
    <mergeCell ref="A1:H1"/>
    <mergeCell ref="A29:B29"/>
    <mergeCell ref="C29:H29"/>
    <mergeCell ref="C30:H30"/>
    <mergeCell ref="C31:H31"/>
    <mergeCell ref="C32:H32"/>
    <mergeCell ref="B2:G2"/>
    <mergeCell ref="C33:H33"/>
    <mergeCell ref="C34:H34"/>
    <mergeCell ref="C35:H35"/>
    <mergeCell ref="A37:B37"/>
    <mergeCell ref="C37:H37"/>
  </mergeCells>
  <hyperlinks>
    <hyperlink ref="A4" location="ОГЛАВЛЕНИЕ!A1" display="ОГЛАВЛЕНИЕ" xr:uid="{F212B6CA-064F-411D-BE4A-F773445BC255}"/>
  </hyperlinks>
  <pageMargins left="0.7" right="0.7" top="0.75" bottom="0.75" header="0.3" footer="0.3"/>
  <pageSetup paperSize="9" scale="64" orientation="portrait" verticalDpi="0" r:id="rId1"/>
  <headerFooter>
    <oddHeader>&amp;R&amp;"Monotype Corsiva"&amp;12О.В. Яковлева&amp;L&amp;"Monotype Corsiva"&amp;12Диагностика индивидуального развития детей  3-4 лет</oddHeader>
    <oddFooter>&amp;R&amp;"Monotype Corsiva"&amp;12https://vk.com/travel_posobiya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4894B-17B6-4A81-8EF8-82D96D185098}">
  <sheetPr codeName="Лист17">
    <tabColor rgb="FFFFFF00"/>
    <pageSetUpPr fitToPage="1"/>
  </sheetPr>
  <dimension ref="A1:AB41"/>
  <sheetViews>
    <sheetView view="pageLayout" zoomScale="40" zoomScaleNormal="100" zoomScalePageLayoutView="40" workbookViewId="0">
      <selection activeCell="W8" sqref="W8:Z31"/>
    </sheetView>
  </sheetViews>
  <sheetFormatPr defaultColWidth="9.1796875" defaultRowHeight="14.5" x14ac:dyDescent="0.35"/>
  <cols>
    <col min="1" max="1" width="9.1796875" style="1"/>
    <col min="2" max="2" width="27.26953125" style="1" customWidth="1"/>
    <col min="3" max="3" width="11.26953125" style="1" customWidth="1"/>
    <col min="4" max="5" width="10.81640625" style="1" customWidth="1"/>
    <col min="6" max="6" width="11.7265625" style="1" customWidth="1"/>
    <col min="7" max="7" width="11" style="1" customWidth="1"/>
    <col min="8" max="8" width="9.81640625" style="1" customWidth="1"/>
    <col min="9" max="9" width="11.81640625" style="1" customWidth="1"/>
    <col min="10" max="12" width="9.1796875" style="1"/>
    <col min="13" max="13" width="10" style="1" customWidth="1"/>
    <col min="14" max="21" width="9.1796875" style="1"/>
    <col min="22" max="22" width="8" style="1" customWidth="1"/>
    <col min="23" max="23" width="11.453125" style="1" customWidth="1"/>
    <col min="24" max="24" width="10.1796875" style="1" customWidth="1"/>
    <col min="25" max="25" width="9.54296875" style="1" customWidth="1"/>
    <col min="26" max="26" width="10" style="1" customWidth="1"/>
    <col min="27" max="16384" width="9.1796875" style="1"/>
  </cols>
  <sheetData>
    <row r="1" spans="1:28" ht="17.5" x14ac:dyDescent="0.35">
      <c r="A1" s="366" t="s">
        <v>193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  <c r="W1" s="367"/>
      <c r="X1" s="367"/>
      <c r="Y1" s="367"/>
      <c r="Z1" s="367"/>
      <c r="AA1" s="367"/>
      <c r="AB1" s="367"/>
    </row>
    <row r="2" spans="1:28" ht="17.5" x14ac:dyDescent="0.35">
      <c r="A2" s="16" t="s">
        <v>35</v>
      </c>
      <c r="K2" s="12" t="s">
        <v>105</v>
      </c>
      <c r="V2" s="50" t="s">
        <v>104</v>
      </c>
      <c r="Z2" s="213"/>
      <c r="AA2" s="213"/>
    </row>
    <row r="3" spans="1:28" ht="18.5" thickBot="1" x14ac:dyDescent="0.4">
      <c r="A3" s="17"/>
    </row>
    <row r="4" spans="1:28" ht="24.75" customHeight="1" thickBot="1" x14ac:dyDescent="0.4">
      <c r="A4" s="293" t="s">
        <v>9</v>
      </c>
      <c r="B4" s="212" t="s">
        <v>106</v>
      </c>
      <c r="C4" s="275" t="s">
        <v>189</v>
      </c>
      <c r="D4" s="343"/>
      <c r="E4" s="378" t="s">
        <v>190</v>
      </c>
      <c r="F4" s="379"/>
      <c r="G4" s="275" t="s">
        <v>191</v>
      </c>
      <c r="H4" s="276"/>
      <c r="I4" s="386" t="s">
        <v>49</v>
      </c>
      <c r="J4" s="387"/>
      <c r="K4" s="370" t="s">
        <v>45</v>
      </c>
      <c r="L4" s="392"/>
      <c r="M4" s="392"/>
      <c r="N4" s="392"/>
      <c r="O4" s="392"/>
      <c r="P4" s="392"/>
      <c r="Q4" s="392"/>
      <c r="R4" s="392"/>
      <c r="S4" s="392"/>
      <c r="T4" s="392"/>
      <c r="U4" s="372" t="s">
        <v>11</v>
      </c>
      <c r="V4" s="373"/>
      <c r="W4" s="370" t="s">
        <v>36</v>
      </c>
      <c r="X4" s="392"/>
      <c r="Y4" s="392"/>
      <c r="Z4" s="371"/>
      <c r="AA4" s="372" t="s">
        <v>11</v>
      </c>
      <c r="AB4" s="373"/>
    </row>
    <row r="5" spans="1:28" ht="21" customHeight="1" thickBot="1" x14ac:dyDescent="0.4">
      <c r="A5" s="294"/>
      <c r="B5" s="293" t="s">
        <v>10</v>
      </c>
      <c r="C5" s="368"/>
      <c r="D5" s="369"/>
      <c r="E5" s="380"/>
      <c r="F5" s="381"/>
      <c r="G5" s="384"/>
      <c r="H5" s="385"/>
      <c r="I5" s="388"/>
      <c r="J5" s="389"/>
      <c r="K5" s="370" t="s">
        <v>136</v>
      </c>
      <c r="L5" s="392"/>
      <c r="M5" s="392"/>
      <c r="N5" s="392"/>
      <c r="O5" s="392"/>
      <c r="P5" s="371"/>
      <c r="Q5" s="370" t="s">
        <v>137</v>
      </c>
      <c r="R5" s="392"/>
      <c r="S5" s="392"/>
      <c r="T5" s="371"/>
      <c r="U5" s="374"/>
      <c r="V5" s="375"/>
      <c r="W5" s="378" t="s">
        <v>199</v>
      </c>
      <c r="X5" s="400"/>
      <c r="Y5" s="275" t="s">
        <v>200</v>
      </c>
      <c r="Z5" s="276"/>
      <c r="AA5" s="374"/>
      <c r="AB5" s="375"/>
    </row>
    <row r="6" spans="1:28" ht="95.25" customHeight="1" thickBot="1" x14ac:dyDescent="0.4">
      <c r="A6" s="294"/>
      <c r="B6" s="294"/>
      <c r="C6" s="297"/>
      <c r="D6" s="344"/>
      <c r="E6" s="382"/>
      <c r="F6" s="383"/>
      <c r="G6" s="277"/>
      <c r="H6" s="278"/>
      <c r="I6" s="390"/>
      <c r="J6" s="391"/>
      <c r="K6" s="303" t="s">
        <v>194</v>
      </c>
      <c r="L6" s="304"/>
      <c r="M6" s="370" t="s">
        <v>195</v>
      </c>
      <c r="N6" s="371"/>
      <c r="O6" s="370" t="s">
        <v>196</v>
      </c>
      <c r="P6" s="371"/>
      <c r="Q6" s="370" t="s">
        <v>197</v>
      </c>
      <c r="R6" s="371"/>
      <c r="S6" s="370" t="s">
        <v>198</v>
      </c>
      <c r="T6" s="371"/>
      <c r="U6" s="376"/>
      <c r="V6" s="377"/>
      <c r="W6" s="382"/>
      <c r="X6" s="401"/>
      <c r="Y6" s="277"/>
      <c r="Z6" s="278"/>
      <c r="AA6" s="376"/>
      <c r="AB6" s="377"/>
    </row>
    <row r="7" spans="1:28" ht="16" thickBot="1" x14ac:dyDescent="0.4">
      <c r="A7" s="295"/>
      <c r="B7" s="295"/>
      <c r="C7" s="19" t="s">
        <v>12</v>
      </c>
      <c r="D7" s="19" t="s">
        <v>13</v>
      </c>
      <c r="E7" s="19" t="s">
        <v>12</v>
      </c>
      <c r="F7" s="19" t="s">
        <v>13</v>
      </c>
      <c r="G7" s="19" t="s">
        <v>12</v>
      </c>
      <c r="H7" s="19" t="s">
        <v>13</v>
      </c>
      <c r="I7" s="35" t="s">
        <v>12</v>
      </c>
      <c r="J7" s="35" t="s">
        <v>13</v>
      </c>
      <c r="K7" s="19" t="s">
        <v>12</v>
      </c>
      <c r="L7" s="19" t="s">
        <v>13</v>
      </c>
      <c r="M7" s="19" t="s">
        <v>12</v>
      </c>
      <c r="N7" s="19" t="s">
        <v>13</v>
      </c>
      <c r="O7" s="19" t="s">
        <v>12</v>
      </c>
      <c r="P7" s="19" t="s">
        <v>13</v>
      </c>
      <c r="Q7" s="19" t="s">
        <v>12</v>
      </c>
      <c r="R7" s="19" t="s">
        <v>13</v>
      </c>
      <c r="S7" s="19" t="s">
        <v>12</v>
      </c>
      <c r="T7" s="19" t="s">
        <v>13</v>
      </c>
      <c r="U7" s="20" t="s">
        <v>12</v>
      </c>
      <c r="V7" s="20" t="s">
        <v>13</v>
      </c>
      <c r="W7" s="19" t="s">
        <v>12</v>
      </c>
      <c r="X7" s="19" t="s">
        <v>13</v>
      </c>
      <c r="Y7" s="19" t="s">
        <v>12</v>
      </c>
      <c r="Z7" s="19" t="s">
        <v>13</v>
      </c>
      <c r="AA7" s="20" t="s">
        <v>12</v>
      </c>
      <c r="AB7" s="20" t="s">
        <v>13</v>
      </c>
    </row>
    <row r="8" spans="1:28" ht="18.5" thickBot="1" x14ac:dyDescent="0.4">
      <c r="A8" s="21">
        <v>1</v>
      </c>
      <c r="B8" s="22" t="s">
        <v>14</v>
      </c>
      <c r="C8" s="78">
        <v>2</v>
      </c>
      <c r="D8" s="78">
        <v>3</v>
      </c>
      <c r="E8" s="78">
        <v>2</v>
      </c>
      <c r="F8" s="78">
        <v>3</v>
      </c>
      <c r="G8" s="78">
        <v>4</v>
      </c>
      <c r="H8" s="78">
        <v>5</v>
      </c>
      <c r="I8" s="81">
        <f>(C8+E8+G8)/3</f>
        <v>2.6666666666666665</v>
      </c>
      <c r="J8" s="81">
        <f>(D8+F8+H8)/3</f>
        <v>3.6666666666666665</v>
      </c>
      <c r="K8" s="78">
        <v>2</v>
      </c>
      <c r="L8" s="78">
        <v>3</v>
      </c>
      <c r="M8" s="78">
        <v>3</v>
      </c>
      <c r="N8" s="78">
        <v>4</v>
      </c>
      <c r="O8" s="78">
        <v>3</v>
      </c>
      <c r="P8" s="78">
        <v>4</v>
      </c>
      <c r="Q8" s="78">
        <v>3</v>
      </c>
      <c r="R8" s="78">
        <v>4</v>
      </c>
      <c r="S8" s="78">
        <v>2</v>
      </c>
      <c r="T8" s="78">
        <v>3</v>
      </c>
      <c r="U8" s="145">
        <f>(K8+M8+Q8+S8)/4</f>
        <v>2.5</v>
      </c>
      <c r="V8" s="145">
        <f>(L8+N8+R8+T8)/4</f>
        <v>3.5</v>
      </c>
      <c r="W8" s="78">
        <v>4</v>
      </c>
      <c r="X8" s="78">
        <v>5</v>
      </c>
      <c r="Y8" s="78">
        <v>4</v>
      </c>
      <c r="Z8" s="78">
        <v>5</v>
      </c>
      <c r="AA8" s="145">
        <f>(W8+Y8)/2</f>
        <v>4</v>
      </c>
      <c r="AB8" s="145">
        <f>(X8+Z8)/2</f>
        <v>5</v>
      </c>
    </row>
    <row r="9" spans="1:28" ht="18.5" thickBot="1" x14ac:dyDescent="0.4">
      <c r="A9" s="21">
        <v>2</v>
      </c>
      <c r="B9" s="22" t="s">
        <v>15</v>
      </c>
      <c r="C9" s="78">
        <v>4</v>
      </c>
      <c r="D9" s="78">
        <v>5</v>
      </c>
      <c r="E9" s="78">
        <v>4</v>
      </c>
      <c r="F9" s="78">
        <v>5</v>
      </c>
      <c r="G9" s="78">
        <v>4</v>
      </c>
      <c r="H9" s="78">
        <v>5</v>
      </c>
      <c r="I9" s="81">
        <f t="shared" ref="I9:I32" si="0">(C9+E9+G9)/3</f>
        <v>4</v>
      </c>
      <c r="J9" s="81">
        <f t="shared" ref="J9:J32" si="1">(D9+F9+H9)/3</f>
        <v>5</v>
      </c>
      <c r="K9" s="78"/>
      <c r="L9" s="78"/>
      <c r="M9" s="78"/>
      <c r="N9" s="78"/>
      <c r="O9" s="78"/>
      <c r="P9" s="78"/>
      <c r="Q9" s="78"/>
      <c r="R9" s="78"/>
      <c r="S9" s="78"/>
      <c r="T9" s="78"/>
      <c r="U9" s="145">
        <f t="shared" ref="U9:U32" si="2">(K9+M9+Q9+S9)/4</f>
        <v>0</v>
      </c>
      <c r="V9" s="145">
        <f t="shared" ref="V9:V32" si="3">(L9+N9+R9+T9)/4</f>
        <v>0</v>
      </c>
      <c r="W9" s="78"/>
      <c r="X9" s="78"/>
      <c r="Y9" s="78"/>
      <c r="Z9" s="78"/>
      <c r="AA9" s="145">
        <f t="shared" ref="AA9:AA32" si="4">(W9+Y9)/2</f>
        <v>0</v>
      </c>
      <c r="AB9" s="145">
        <f t="shared" ref="AB9:AB32" si="5">(X9+Z9)/2</f>
        <v>0</v>
      </c>
    </row>
    <row r="10" spans="1:28" ht="17.25" customHeight="1" thickBot="1" x14ac:dyDescent="0.4">
      <c r="A10" s="21">
        <v>3</v>
      </c>
      <c r="B10" s="22" t="s">
        <v>16</v>
      </c>
      <c r="C10" s="78">
        <v>3</v>
      </c>
      <c r="D10" s="78">
        <v>4</v>
      </c>
      <c r="E10" s="78">
        <v>3</v>
      </c>
      <c r="F10" s="78">
        <v>4</v>
      </c>
      <c r="G10" s="78">
        <v>4</v>
      </c>
      <c r="H10" s="78">
        <v>5</v>
      </c>
      <c r="I10" s="81">
        <f t="shared" si="0"/>
        <v>3.3333333333333335</v>
      </c>
      <c r="J10" s="81">
        <f t="shared" si="1"/>
        <v>4.333333333333333</v>
      </c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145">
        <f t="shared" si="2"/>
        <v>0</v>
      </c>
      <c r="V10" s="145">
        <f t="shared" si="3"/>
        <v>0</v>
      </c>
      <c r="W10" s="78"/>
      <c r="X10" s="78"/>
      <c r="Y10" s="78"/>
      <c r="Z10" s="78"/>
      <c r="AA10" s="145">
        <f t="shared" si="4"/>
        <v>0</v>
      </c>
      <c r="AB10" s="145">
        <f t="shared" si="5"/>
        <v>0</v>
      </c>
    </row>
    <row r="11" spans="1:28" ht="18.5" thickBot="1" x14ac:dyDescent="0.4">
      <c r="A11" s="21">
        <v>4</v>
      </c>
      <c r="B11" s="22"/>
      <c r="C11" s="78"/>
      <c r="D11" s="78"/>
      <c r="E11" s="78"/>
      <c r="F11" s="78"/>
      <c r="G11" s="78"/>
      <c r="H11" s="78"/>
      <c r="I11" s="81">
        <f t="shared" si="0"/>
        <v>0</v>
      </c>
      <c r="J11" s="81">
        <f t="shared" si="1"/>
        <v>0</v>
      </c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145">
        <f t="shared" si="2"/>
        <v>0</v>
      </c>
      <c r="V11" s="145">
        <f t="shared" si="3"/>
        <v>0</v>
      </c>
      <c r="W11" s="78"/>
      <c r="X11" s="78"/>
      <c r="Y11" s="78"/>
      <c r="Z11" s="78"/>
      <c r="AA11" s="145">
        <f t="shared" si="4"/>
        <v>0</v>
      </c>
      <c r="AB11" s="145">
        <f t="shared" si="5"/>
        <v>0</v>
      </c>
    </row>
    <row r="12" spans="1:28" ht="18.5" thickBot="1" x14ac:dyDescent="0.4">
      <c r="A12" s="21">
        <v>5</v>
      </c>
      <c r="B12" s="22"/>
      <c r="C12" s="78"/>
      <c r="D12" s="78"/>
      <c r="E12" s="78"/>
      <c r="F12" s="78"/>
      <c r="G12" s="78"/>
      <c r="H12" s="78"/>
      <c r="I12" s="81">
        <f t="shared" si="0"/>
        <v>0</v>
      </c>
      <c r="J12" s="81">
        <f t="shared" si="1"/>
        <v>0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145">
        <f t="shared" si="2"/>
        <v>0</v>
      </c>
      <c r="V12" s="145">
        <f t="shared" si="3"/>
        <v>0</v>
      </c>
      <c r="W12" s="78"/>
      <c r="X12" s="78"/>
      <c r="Y12" s="78"/>
      <c r="Z12" s="78"/>
      <c r="AA12" s="145">
        <f t="shared" si="4"/>
        <v>0</v>
      </c>
      <c r="AB12" s="145">
        <f t="shared" si="5"/>
        <v>0</v>
      </c>
    </row>
    <row r="13" spans="1:28" ht="18.5" thickBot="1" x14ac:dyDescent="0.4">
      <c r="A13" s="21">
        <v>6</v>
      </c>
      <c r="B13" s="22"/>
      <c r="C13" s="78"/>
      <c r="D13" s="78"/>
      <c r="E13" s="78"/>
      <c r="F13" s="78"/>
      <c r="G13" s="78"/>
      <c r="H13" s="78"/>
      <c r="I13" s="81">
        <f t="shared" si="0"/>
        <v>0</v>
      </c>
      <c r="J13" s="81">
        <f t="shared" si="1"/>
        <v>0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145">
        <f t="shared" si="2"/>
        <v>0</v>
      </c>
      <c r="V13" s="145">
        <f t="shared" si="3"/>
        <v>0</v>
      </c>
      <c r="W13" s="78"/>
      <c r="X13" s="78"/>
      <c r="Y13" s="78"/>
      <c r="Z13" s="78"/>
      <c r="AA13" s="145">
        <f t="shared" si="4"/>
        <v>0</v>
      </c>
      <c r="AB13" s="145">
        <f t="shared" si="5"/>
        <v>0</v>
      </c>
    </row>
    <row r="14" spans="1:28" ht="18.5" thickBot="1" x14ac:dyDescent="0.4">
      <c r="A14" s="21">
        <v>7</v>
      </c>
      <c r="B14" s="22"/>
      <c r="C14" s="78"/>
      <c r="D14" s="78"/>
      <c r="E14" s="78"/>
      <c r="F14" s="78"/>
      <c r="G14" s="78"/>
      <c r="H14" s="78"/>
      <c r="I14" s="81">
        <f t="shared" si="0"/>
        <v>0</v>
      </c>
      <c r="J14" s="81">
        <f t="shared" si="1"/>
        <v>0</v>
      </c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145">
        <f t="shared" si="2"/>
        <v>0</v>
      </c>
      <c r="V14" s="145">
        <f t="shared" si="3"/>
        <v>0</v>
      </c>
      <c r="W14" s="78"/>
      <c r="X14" s="78"/>
      <c r="Y14" s="78"/>
      <c r="Z14" s="78"/>
      <c r="AA14" s="145">
        <f t="shared" si="4"/>
        <v>0</v>
      </c>
      <c r="AB14" s="145">
        <f t="shared" si="5"/>
        <v>0</v>
      </c>
    </row>
    <row r="15" spans="1:28" ht="18.5" thickBot="1" x14ac:dyDescent="0.4">
      <c r="A15" s="21">
        <v>8</v>
      </c>
      <c r="B15" s="22"/>
      <c r="C15" s="78"/>
      <c r="D15" s="78"/>
      <c r="E15" s="78"/>
      <c r="F15" s="78"/>
      <c r="G15" s="78"/>
      <c r="H15" s="78"/>
      <c r="I15" s="81">
        <f t="shared" si="0"/>
        <v>0</v>
      </c>
      <c r="J15" s="81">
        <f t="shared" si="1"/>
        <v>0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145">
        <f t="shared" si="2"/>
        <v>0</v>
      </c>
      <c r="V15" s="145">
        <f t="shared" si="3"/>
        <v>0</v>
      </c>
      <c r="W15" s="78"/>
      <c r="X15" s="78"/>
      <c r="Y15" s="78"/>
      <c r="Z15" s="78"/>
      <c r="AA15" s="145">
        <f t="shared" si="4"/>
        <v>0</v>
      </c>
      <c r="AB15" s="145">
        <f t="shared" si="5"/>
        <v>0</v>
      </c>
    </row>
    <row r="16" spans="1:28" ht="18.5" thickBot="1" x14ac:dyDescent="0.4">
      <c r="A16" s="21">
        <v>9</v>
      </c>
      <c r="B16" s="22"/>
      <c r="C16" s="78"/>
      <c r="D16" s="78"/>
      <c r="E16" s="78"/>
      <c r="F16" s="78"/>
      <c r="G16" s="78"/>
      <c r="H16" s="78"/>
      <c r="I16" s="81">
        <f t="shared" si="0"/>
        <v>0</v>
      </c>
      <c r="J16" s="81">
        <f t="shared" si="1"/>
        <v>0</v>
      </c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145">
        <f t="shared" si="2"/>
        <v>0</v>
      </c>
      <c r="V16" s="145">
        <f t="shared" si="3"/>
        <v>0</v>
      </c>
      <c r="W16" s="78"/>
      <c r="X16" s="78"/>
      <c r="Y16" s="78"/>
      <c r="Z16" s="78"/>
      <c r="AA16" s="145">
        <f t="shared" si="4"/>
        <v>0</v>
      </c>
      <c r="AB16" s="145">
        <f t="shared" si="5"/>
        <v>0</v>
      </c>
    </row>
    <row r="17" spans="1:28" ht="18.5" thickBot="1" x14ac:dyDescent="0.4">
      <c r="A17" s="21">
        <v>10</v>
      </c>
      <c r="B17" s="22"/>
      <c r="C17" s="78"/>
      <c r="D17" s="78"/>
      <c r="E17" s="78"/>
      <c r="F17" s="78"/>
      <c r="G17" s="78"/>
      <c r="H17" s="78"/>
      <c r="I17" s="81">
        <f t="shared" si="0"/>
        <v>0</v>
      </c>
      <c r="J17" s="81">
        <f t="shared" si="1"/>
        <v>0</v>
      </c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145">
        <f t="shared" si="2"/>
        <v>0</v>
      </c>
      <c r="V17" s="145">
        <f t="shared" si="3"/>
        <v>0</v>
      </c>
      <c r="W17" s="78"/>
      <c r="X17" s="78"/>
      <c r="Y17" s="78"/>
      <c r="Z17" s="78"/>
      <c r="AA17" s="145">
        <f t="shared" si="4"/>
        <v>0</v>
      </c>
      <c r="AB17" s="145">
        <f t="shared" si="5"/>
        <v>0</v>
      </c>
    </row>
    <row r="18" spans="1:28" ht="18.5" thickBot="1" x14ac:dyDescent="0.4">
      <c r="A18" s="21">
        <v>11</v>
      </c>
      <c r="B18" s="22"/>
      <c r="C18" s="78"/>
      <c r="D18" s="78"/>
      <c r="E18" s="78"/>
      <c r="F18" s="78"/>
      <c r="G18" s="78"/>
      <c r="H18" s="78"/>
      <c r="I18" s="81">
        <f t="shared" si="0"/>
        <v>0</v>
      </c>
      <c r="J18" s="81">
        <f t="shared" si="1"/>
        <v>0</v>
      </c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145">
        <f t="shared" si="2"/>
        <v>0</v>
      </c>
      <c r="V18" s="145">
        <f t="shared" si="3"/>
        <v>0</v>
      </c>
      <c r="W18" s="78"/>
      <c r="X18" s="78"/>
      <c r="Y18" s="78"/>
      <c r="Z18" s="78"/>
      <c r="AA18" s="145">
        <f t="shared" si="4"/>
        <v>0</v>
      </c>
      <c r="AB18" s="145">
        <f t="shared" si="5"/>
        <v>0</v>
      </c>
    </row>
    <row r="19" spans="1:28" ht="18.5" thickBot="1" x14ac:dyDescent="0.4">
      <c r="A19" s="21">
        <v>12</v>
      </c>
      <c r="B19" s="22"/>
      <c r="C19" s="78"/>
      <c r="D19" s="78"/>
      <c r="E19" s="78"/>
      <c r="F19" s="78"/>
      <c r="G19" s="78"/>
      <c r="H19" s="78"/>
      <c r="I19" s="81">
        <f t="shared" si="0"/>
        <v>0</v>
      </c>
      <c r="J19" s="81">
        <f t="shared" si="1"/>
        <v>0</v>
      </c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145">
        <f t="shared" si="2"/>
        <v>0</v>
      </c>
      <c r="V19" s="145">
        <f t="shared" si="3"/>
        <v>0</v>
      </c>
      <c r="W19" s="78"/>
      <c r="X19" s="78"/>
      <c r="Y19" s="78"/>
      <c r="Z19" s="78"/>
      <c r="AA19" s="145">
        <f t="shared" si="4"/>
        <v>0</v>
      </c>
      <c r="AB19" s="145">
        <f t="shared" si="5"/>
        <v>0</v>
      </c>
    </row>
    <row r="20" spans="1:28" ht="18.5" thickBot="1" x14ac:dyDescent="0.4">
      <c r="A20" s="21">
        <v>13</v>
      </c>
      <c r="B20" s="22"/>
      <c r="C20" s="78"/>
      <c r="D20" s="78"/>
      <c r="E20" s="78"/>
      <c r="F20" s="78"/>
      <c r="G20" s="78"/>
      <c r="H20" s="78"/>
      <c r="I20" s="81">
        <f t="shared" si="0"/>
        <v>0</v>
      </c>
      <c r="J20" s="81">
        <f t="shared" si="1"/>
        <v>0</v>
      </c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145">
        <f t="shared" si="2"/>
        <v>0</v>
      </c>
      <c r="V20" s="145">
        <f t="shared" si="3"/>
        <v>0</v>
      </c>
      <c r="W20" s="78"/>
      <c r="X20" s="78"/>
      <c r="Y20" s="78"/>
      <c r="Z20" s="78"/>
      <c r="AA20" s="145">
        <f t="shared" si="4"/>
        <v>0</v>
      </c>
      <c r="AB20" s="145">
        <f t="shared" si="5"/>
        <v>0</v>
      </c>
    </row>
    <row r="21" spans="1:28" ht="18.5" thickBot="1" x14ac:dyDescent="0.4">
      <c r="A21" s="21">
        <v>14</v>
      </c>
      <c r="B21" s="22"/>
      <c r="C21" s="78"/>
      <c r="D21" s="78"/>
      <c r="E21" s="78"/>
      <c r="F21" s="78"/>
      <c r="G21" s="78"/>
      <c r="H21" s="78"/>
      <c r="I21" s="81">
        <f t="shared" si="0"/>
        <v>0</v>
      </c>
      <c r="J21" s="81">
        <f t="shared" si="1"/>
        <v>0</v>
      </c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145">
        <f t="shared" si="2"/>
        <v>0</v>
      </c>
      <c r="V21" s="145">
        <f t="shared" si="3"/>
        <v>0</v>
      </c>
      <c r="W21" s="78"/>
      <c r="X21" s="78"/>
      <c r="Y21" s="78"/>
      <c r="Z21" s="78"/>
      <c r="AA21" s="145">
        <f t="shared" si="4"/>
        <v>0</v>
      </c>
      <c r="AB21" s="145">
        <f t="shared" si="5"/>
        <v>0</v>
      </c>
    </row>
    <row r="22" spans="1:28" ht="18.5" thickBot="1" x14ac:dyDescent="0.4">
      <c r="A22" s="21">
        <v>15</v>
      </c>
      <c r="B22" s="22"/>
      <c r="C22" s="78"/>
      <c r="D22" s="78"/>
      <c r="E22" s="78"/>
      <c r="F22" s="78"/>
      <c r="G22" s="78"/>
      <c r="H22" s="78"/>
      <c r="I22" s="81">
        <f t="shared" si="0"/>
        <v>0</v>
      </c>
      <c r="J22" s="81">
        <f t="shared" si="1"/>
        <v>0</v>
      </c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145">
        <f t="shared" si="2"/>
        <v>0</v>
      </c>
      <c r="V22" s="145">
        <f t="shared" si="3"/>
        <v>0</v>
      </c>
      <c r="W22" s="78"/>
      <c r="X22" s="78"/>
      <c r="Y22" s="78"/>
      <c r="Z22" s="78"/>
      <c r="AA22" s="145">
        <f t="shared" si="4"/>
        <v>0</v>
      </c>
      <c r="AB22" s="145">
        <f t="shared" si="5"/>
        <v>0</v>
      </c>
    </row>
    <row r="23" spans="1:28" ht="18.5" thickBot="1" x14ac:dyDescent="0.4">
      <c r="A23" s="21">
        <v>16</v>
      </c>
      <c r="B23" s="22"/>
      <c r="C23" s="78"/>
      <c r="D23" s="78"/>
      <c r="E23" s="78"/>
      <c r="F23" s="78"/>
      <c r="G23" s="78"/>
      <c r="H23" s="78"/>
      <c r="I23" s="81">
        <f t="shared" si="0"/>
        <v>0</v>
      </c>
      <c r="J23" s="81">
        <f t="shared" si="1"/>
        <v>0</v>
      </c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145">
        <f t="shared" si="2"/>
        <v>0</v>
      </c>
      <c r="V23" s="145">
        <f t="shared" si="3"/>
        <v>0</v>
      </c>
      <c r="W23" s="78"/>
      <c r="X23" s="78"/>
      <c r="Y23" s="78"/>
      <c r="Z23" s="78"/>
      <c r="AA23" s="145">
        <f t="shared" si="4"/>
        <v>0</v>
      </c>
      <c r="AB23" s="145">
        <f t="shared" si="5"/>
        <v>0</v>
      </c>
    </row>
    <row r="24" spans="1:28" ht="18.5" thickBot="1" x14ac:dyDescent="0.4">
      <c r="A24" s="21">
        <v>17</v>
      </c>
      <c r="B24" s="22"/>
      <c r="C24" s="78"/>
      <c r="D24" s="78"/>
      <c r="E24" s="78"/>
      <c r="F24" s="78"/>
      <c r="G24" s="78"/>
      <c r="H24" s="78"/>
      <c r="I24" s="81">
        <f t="shared" si="0"/>
        <v>0</v>
      </c>
      <c r="J24" s="81">
        <f t="shared" si="1"/>
        <v>0</v>
      </c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145">
        <f t="shared" si="2"/>
        <v>0</v>
      </c>
      <c r="V24" s="145">
        <f t="shared" si="3"/>
        <v>0</v>
      </c>
      <c r="W24" s="78"/>
      <c r="X24" s="78"/>
      <c r="Y24" s="78"/>
      <c r="Z24" s="78"/>
      <c r="AA24" s="145">
        <f t="shared" si="4"/>
        <v>0</v>
      </c>
      <c r="AB24" s="145">
        <f t="shared" si="5"/>
        <v>0</v>
      </c>
    </row>
    <row r="25" spans="1:28" ht="18.5" thickBot="1" x14ac:dyDescent="0.4">
      <c r="A25" s="21">
        <v>18</v>
      </c>
      <c r="B25" s="22"/>
      <c r="C25" s="78"/>
      <c r="D25" s="78"/>
      <c r="E25" s="78"/>
      <c r="F25" s="78"/>
      <c r="G25" s="78"/>
      <c r="H25" s="78"/>
      <c r="I25" s="81">
        <f t="shared" si="0"/>
        <v>0</v>
      </c>
      <c r="J25" s="81">
        <f t="shared" si="1"/>
        <v>0</v>
      </c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145">
        <f t="shared" si="2"/>
        <v>0</v>
      </c>
      <c r="V25" s="145">
        <f t="shared" si="3"/>
        <v>0</v>
      </c>
      <c r="W25" s="78"/>
      <c r="X25" s="78"/>
      <c r="Y25" s="78"/>
      <c r="Z25" s="78"/>
      <c r="AA25" s="145">
        <f t="shared" si="4"/>
        <v>0</v>
      </c>
      <c r="AB25" s="145">
        <f t="shared" si="5"/>
        <v>0</v>
      </c>
    </row>
    <row r="26" spans="1:28" ht="18.5" thickBot="1" x14ac:dyDescent="0.4">
      <c r="A26" s="21">
        <v>19</v>
      </c>
      <c r="B26" s="22"/>
      <c r="C26" s="78"/>
      <c r="D26" s="78"/>
      <c r="E26" s="78"/>
      <c r="F26" s="78"/>
      <c r="G26" s="78"/>
      <c r="H26" s="78"/>
      <c r="I26" s="81">
        <f t="shared" si="0"/>
        <v>0</v>
      </c>
      <c r="J26" s="81">
        <f t="shared" si="1"/>
        <v>0</v>
      </c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145">
        <f t="shared" si="2"/>
        <v>0</v>
      </c>
      <c r="V26" s="145">
        <f t="shared" si="3"/>
        <v>0</v>
      </c>
      <c r="W26" s="78"/>
      <c r="X26" s="78"/>
      <c r="Y26" s="78"/>
      <c r="Z26" s="78"/>
      <c r="AA26" s="145">
        <f t="shared" si="4"/>
        <v>0</v>
      </c>
      <c r="AB26" s="145">
        <f t="shared" si="5"/>
        <v>0</v>
      </c>
    </row>
    <row r="27" spans="1:28" ht="18.5" thickBot="1" x14ac:dyDescent="0.4">
      <c r="A27" s="21">
        <v>20</v>
      </c>
      <c r="B27" s="22"/>
      <c r="C27" s="78"/>
      <c r="D27" s="78"/>
      <c r="E27" s="78"/>
      <c r="F27" s="78"/>
      <c r="G27" s="78"/>
      <c r="H27" s="78"/>
      <c r="I27" s="81">
        <f t="shared" si="0"/>
        <v>0</v>
      </c>
      <c r="J27" s="81">
        <f t="shared" si="1"/>
        <v>0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145">
        <f t="shared" si="2"/>
        <v>0</v>
      </c>
      <c r="V27" s="145">
        <f t="shared" si="3"/>
        <v>0</v>
      </c>
      <c r="W27" s="78"/>
      <c r="X27" s="78"/>
      <c r="Y27" s="78"/>
      <c r="Z27" s="78"/>
      <c r="AA27" s="145">
        <f t="shared" si="4"/>
        <v>0</v>
      </c>
      <c r="AB27" s="145">
        <f t="shared" si="5"/>
        <v>0</v>
      </c>
    </row>
    <row r="28" spans="1:28" ht="18.5" thickBot="1" x14ac:dyDescent="0.4">
      <c r="A28" s="21">
        <v>21</v>
      </c>
      <c r="B28" s="22"/>
      <c r="C28" s="78"/>
      <c r="D28" s="78"/>
      <c r="E28" s="78"/>
      <c r="F28" s="78"/>
      <c r="G28" s="78"/>
      <c r="H28" s="78"/>
      <c r="I28" s="81">
        <f t="shared" si="0"/>
        <v>0</v>
      </c>
      <c r="J28" s="81">
        <f t="shared" si="1"/>
        <v>0</v>
      </c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145">
        <f t="shared" si="2"/>
        <v>0</v>
      </c>
      <c r="V28" s="145">
        <f t="shared" si="3"/>
        <v>0</v>
      </c>
      <c r="W28" s="78"/>
      <c r="X28" s="78"/>
      <c r="Y28" s="78"/>
      <c r="Z28" s="78"/>
      <c r="AA28" s="145">
        <f t="shared" si="4"/>
        <v>0</v>
      </c>
      <c r="AB28" s="145">
        <f t="shared" si="5"/>
        <v>0</v>
      </c>
    </row>
    <row r="29" spans="1:28" ht="18.5" thickBot="1" x14ac:dyDescent="0.4">
      <c r="A29" s="21">
        <v>22</v>
      </c>
      <c r="B29" s="22"/>
      <c r="C29" s="78"/>
      <c r="D29" s="78"/>
      <c r="E29" s="78"/>
      <c r="F29" s="78"/>
      <c r="G29" s="78"/>
      <c r="H29" s="78"/>
      <c r="I29" s="81">
        <f t="shared" si="0"/>
        <v>0</v>
      </c>
      <c r="J29" s="81">
        <f t="shared" si="1"/>
        <v>0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145">
        <f t="shared" si="2"/>
        <v>0</v>
      </c>
      <c r="V29" s="145">
        <f t="shared" si="3"/>
        <v>0</v>
      </c>
      <c r="W29" s="78"/>
      <c r="X29" s="78"/>
      <c r="Y29" s="78"/>
      <c r="Z29" s="78"/>
      <c r="AA29" s="145">
        <f t="shared" si="4"/>
        <v>0</v>
      </c>
      <c r="AB29" s="145">
        <f t="shared" si="5"/>
        <v>0</v>
      </c>
    </row>
    <row r="30" spans="1:28" ht="18.5" thickBot="1" x14ac:dyDescent="0.4">
      <c r="A30" s="21">
        <v>23</v>
      </c>
      <c r="B30" s="22"/>
      <c r="C30" s="78"/>
      <c r="D30" s="78"/>
      <c r="E30" s="78"/>
      <c r="F30" s="78"/>
      <c r="G30" s="78"/>
      <c r="H30" s="78"/>
      <c r="I30" s="81">
        <f t="shared" si="0"/>
        <v>0</v>
      </c>
      <c r="J30" s="81">
        <f t="shared" si="1"/>
        <v>0</v>
      </c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145">
        <f t="shared" si="2"/>
        <v>0</v>
      </c>
      <c r="V30" s="145">
        <f t="shared" si="3"/>
        <v>0</v>
      </c>
      <c r="W30" s="78"/>
      <c r="X30" s="78"/>
      <c r="Y30" s="78"/>
      <c r="Z30" s="78"/>
      <c r="AA30" s="145">
        <f t="shared" si="4"/>
        <v>0</v>
      </c>
      <c r="AB30" s="145">
        <f t="shared" si="5"/>
        <v>0</v>
      </c>
    </row>
    <row r="31" spans="1:28" ht="18.5" thickBot="1" x14ac:dyDescent="0.4">
      <c r="A31" s="21">
        <v>24</v>
      </c>
      <c r="B31" s="22"/>
      <c r="C31" s="78"/>
      <c r="D31" s="78"/>
      <c r="E31" s="78"/>
      <c r="F31" s="78"/>
      <c r="G31" s="78"/>
      <c r="H31" s="78"/>
      <c r="I31" s="81">
        <f t="shared" si="0"/>
        <v>0</v>
      </c>
      <c r="J31" s="81">
        <f t="shared" si="1"/>
        <v>0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145">
        <f t="shared" si="2"/>
        <v>0</v>
      </c>
      <c r="V31" s="145">
        <f t="shared" si="3"/>
        <v>0</v>
      </c>
      <c r="W31" s="78"/>
      <c r="X31" s="78"/>
      <c r="Y31" s="78"/>
      <c r="Z31" s="78"/>
      <c r="AA31" s="145">
        <f t="shared" si="4"/>
        <v>0</v>
      </c>
      <c r="AB31" s="145">
        <f t="shared" si="5"/>
        <v>0</v>
      </c>
    </row>
    <row r="32" spans="1:28" ht="18.5" thickBot="1" x14ac:dyDescent="0.4">
      <c r="A32" s="21"/>
      <c r="B32" s="23" t="s">
        <v>17</v>
      </c>
      <c r="C32" s="68">
        <f>(C8+C9+C10+C11+C12+C13+C14+C15+C16+C17+C18+C19+C20+C21+C22+C23+C24+C25+C26+C27+C28+C29+C30+C31)/COUNTA($B$8:$B$31)</f>
        <v>3</v>
      </c>
      <c r="D32" s="68">
        <f t="shared" ref="D32:H32" si="6">(D8+D9+D10+D11+D12+D13+D14+D15+D16+D17+D18+D19+D20+D21+D22+D23+D24+D25+D26+D27+D28+D29+D30+D31)/COUNTA($B$8:$B$31)</f>
        <v>4</v>
      </c>
      <c r="E32" s="68">
        <f t="shared" si="6"/>
        <v>3</v>
      </c>
      <c r="F32" s="68">
        <f t="shared" si="6"/>
        <v>4</v>
      </c>
      <c r="G32" s="68">
        <f t="shared" si="6"/>
        <v>4</v>
      </c>
      <c r="H32" s="68">
        <f t="shared" si="6"/>
        <v>5</v>
      </c>
      <c r="I32" s="80">
        <f t="shared" si="0"/>
        <v>3.3333333333333335</v>
      </c>
      <c r="J32" s="80">
        <f t="shared" si="1"/>
        <v>4.333333333333333</v>
      </c>
      <c r="K32" s="68">
        <f t="shared" ref="K32:T32" si="7">(K8+K9+K10+K11+K12+K13+K14+K15+K16+K17+K18+K19+K20+K21+K22+K23+K24+K25+K26+K27+K28+K29+K30+K31)/COUNTA($B$8:$B$31)</f>
        <v>0.66666666666666663</v>
      </c>
      <c r="L32" s="68">
        <f t="shared" si="7"/>
        <v>1</v>
      </c>
      <c r="M32" s="68">
        <f t="shared" si="7"/>
        <v>1</v>
      </c>
      <c r="N32" s="68">
        <f t="shared" si="7"/>
        <v>1.3333333333333333</v>
      </c>
      <c r="O32" s="68">
        <f t="shared" si="7"/>
        <v>1</v>
      </c>
      <c r="P32" s="68">
        <f t="shared" si="7"/>
        <v>1.3333333333333333</v>
      </c>
      <c r="Q32" s="68">
        <f t="shared" si="7"/>
        <v>1</v>
      </c>
      <c r="R32" s="68">
        <f t="shared" si="7"/>
        <v>1.3333333333333333</v>
      </c>
      <c r="S32" s="68">
        <f t="shared" si="7"/>
        <v>0.66666666666666663</v>
      </c>
      <c r="T32" s="68">
        <f t="shared" si="7"/>
        <v>1</v>
      </c>
      <c r="U32" s="144">
        <f t="shared" si="2"/>
        <v>0.83333333333333326</v>
      </c>
      <c r="V32" s="144">
        <f t="shared" si="3"/>
        <v>1.1666666666666665</v>
      </c>
      <c r="W32" s="68">
        <f>(W8+W9+W10+W11+W12+W13+W14+W15+W16+W17+W18+W19+W20+W21+W22+W23+W24+W25+W26+W27+W28+W29+W30+W31)/COUNTA($B$8:$B$31)</f>
        <v>1.3333333333333333</v>
      </c>
      <c r="X32" s="68">
        <f>(X8+X9+X10+X11+X12+X13+X14+X15+X16+X17+X18+X19+X20+X21+X22+X23+X24+X25+X26+X27+X28+X29+X30+X31)/COUNTA($B$8:$B$31)</f>
        <v>1.6666666666666667</v>
      </c>
      <c r="Y32" s="68">
        <f>(Y8+Y9+Y10+Y11+Y12+Y13+Y14+Y15+Y16+Y17+Y18+Y19+Y20+Y21+Y22+Y23+Y24+Y25+Y26+Y27+Y28+Y29+Y30+Y31)/COUNTA($B$8:$B$31)</f>
        <v>1.3333333333333333</v>
      </c>
      <c r="Z32" s="68">
        <f>(Z8+Z9+Z10+Z11+Z12+Z13+Z14+Z15+Z16+Z17+Z18+Z19+Z20+Z21+Z22+Z23+Z24+Z25+Z26+Z27+Z28+Z29+Z30+Z31)/COUNTA($B$8:$B$31)</f>
        <v>1.6666666666666667</v>
      </c>
      <c r="AA32" s="144">
        <f t="shared" si="4"/>
        <v>1.3333333333333333</v>
      </c>
      <c r="AB32" s="144">
        <f t="shared" si="5"/>
        <v>1.6666666666666667</v>
      </c>
    </row>
    <row r="33" spans="2:28" ht="31.5" customHeight="1" x14ac:dyDescent="0.35">
      <c r="B33" s="24" t="s">
        <v>18</v>
      </c>
      <c r="C33" s="31"/>
      <c r="D33" s="31"/>
      <c r="E33" s="31"/>
      <c r="F33" s="31"/>
      <c r="K33" s="393" t="s">
        <v>18</v>
      </c>
      <c r="L33" s="393"/>
      <c r="M33" s="393"/>
      <c r="V33" s="393" t="s">
        <v>18</v>
      </c>
      <c r="W33" s="393"/>
      <c r="X33" s="393"/>
    </row>
    <row r="34" spans="2:28" ht="30" x14ac:dyDescent="0.35">
      <c r="B34" s="26"/>
      <c r="C34" s="65" t="s">
        <v>19</v>
      </c>
      <c r="D34" s="27" t="s">
        <v>20</v>
      </c>
      <c r="E34" s="27" t="s">
        <v>21</v>
      </c>
      <c r="F34" s="27" t="s">
        <v>22</v>
      </c>
      <c r="K34" s="397"/>
      <c r="L34" s="398"/>
      <c r="M34" s="399"/>
      <c r="N34" s="65" t="s">
        <v>19</v>
      </c>
      <c r="O34" s="27" t="s">
        <v>20</v>
      </c>
      <c r="P34" s="27" t="s">
        <v>21</v>
      </c>
      <c r="Q34" s="27" t="s">
        <v>22</v>
      </c>
      <c r="V34" s="397"/>
      <c r="W34" s="398"/>
      <c r="X34" s="399"/>
      <c r="Y34" s="65" t="s">
        <v>19</v>
      </c>
      <c r="Z34" s="27" t="s">
        <v>20</v>
      </c>
      <c r="AA34" s="27" t="s">
        <v>21</v>
      </c>
      <c r="AB34" s="27" t="s">
        <v>22</v>
      </c>
    </row>
    <row r="35" spans="2:28" ht="15.5" x14ac:dyDescent="0.35">
      <c r="B35" s="30" t="s">
        <v>23</v>
      </c>
      <c r="C35" s="39">
        <f>COUNTA($B$8:$B$31)</f>
        <v>3</v>
      </c>
      <c r="D35" s="39">
        <f>COUNTIF(I8:I31,"&gt;=3,8")</f>
        <v>1</v>
      </c>
      <c r="E35" s="39">
        <f>COUNTIFS(I8:I31,"&lt;3,7",I8:I31,"&gt;=2,3")</f>
        <v>2</v>
      </c>
      <c r="F35" s="39">
        <f>COUNTIFS(I8:I31,"&lt;2,2",I8:I31,"&gt;0")</f>
        <v>0</v>
      </c>
      <c r="K35" s="394" t="s">
        <v>23</v>
      </c>
      <c r="L35" s="395"/>
      <c r="M35" s="396"/>
      <c r="N35" s="39">
        <f>COUNTA($B$8:$B$31)</f>
        <v>3</v>
      </c>
      <c r="O35" s="39">
        <f>COUNTIF(U8:U31,"&gt;=3,8")</f>
        <v>0</v>
      </c>
      <c r="P35" s="39">
        <f>COUNTIFS(U8:U31,"&lt;3,7",U8:U31,"&gt;=2,3")</f>
        <v>1</v>
      </c>
      <c r="Q35" s="39">
        <f>COUNTIFS(U8:U31,"&lt;2,2",U8:U31,"&gt;0")</f>
        <v>0</v>
      </c>
      <c r="V35" s="394" t="s">
        <v>23</v>
      </c>
      <c r="W35" s="395"/>
      <c r="X35" s="396"/>
      <c r="Y35" s="39">
        <f>COUNTA($B$8:$B$31)</f>
        <v>3</v>
      </c>
      <c r="Z35" s="39">
        <f>COUNTIF(AA8:AA31,"&gt;=3,8")</f>
        <v>1</v>
      </c>
      <c r="AA35" s="39">
        <f>COUNTIFS(AA8:AA31,"&lt;3,7",AA8:AA31,"&gt;=2,3")</f>
        <v>0</v>
      </c>
      <c r="AB35" s="39">
        <f>COUNTIFS(AA8:AA31,"&lt;2,2",AA8:AA31,"&gt;0")</f>
        <v>0</v>
      </c>
    </row>
    <row r="36" spans="2:28" ht="15.5" x14ac:dyDescent="0.35">
      <c r="B36" s="30" t="s">
        <v>24</v>
      </c>
      <c r="C36" s="39">
        <v>100</v>
      </c>
      <c r="D36" s="96">
        <f>D35*C36/C35</f>
        <v>33.333333333333336</v>
      </c>
      <c r="E36" s="96">
        <f>E35*C36/C35</f>
        <v>66.666666666666671</v>
      </c>
      <c r="F36" s="96">
        <f>F35*C36/C35</f>
        <v>0</v>
      </c>
      <c r="K36" s="394" t="s">
        <v>24</v>
      </c>
      <c r="L36" s="395"/>
      <c r="M36" s="396"/>
      <c r="N36" s="39">
        <v>100</v>
      </c>
      <c r="O36" s="96">
        <f>O35*N36/N35</f>
        <v>0</v>
      </c>
      <c r="P36" s="96">
        <f>P35*N36/N35</f>
        <v>33.333333333333336</v>
      </c>
      <c r="Q36" s="96">
        <f>Q35*N36/N35</f>
        <v>0</v>
      </c>
      <c r="V36" s="394" t="s">
        <v>24</v>
      </c>
      <c r="W36" s="395"/>
      <c r="X36" s="396"/>
      <c r="Y36" s="39">
        <v>100</v>
      </c>
      <c r="Z36" s="96">
        <f>Z35*Y36/Y35</f>
        <v>33.333333333333336</v>
      </c>
      <c r="AA36" s="96">
        <f>AA35*Y36/Y35</f>
        <v>0</v>
      </c>
      <c r="AB36" s="96">
        <f>AB35*Y36/Y35</f>
        <v>0</v>
      </c>
    </row>
    <row r="37" spans="2:28" ht="15.5" x14ac:dyDescent="0.35">
      <c r="B37" s="31"/>
      <c r="C37" s="31"/>
      <c r="D37" s="31"/>
      <c r="E37" s="31"/>
      <c r="F37" s="31"/>
      <c r="K37" s="147"/>
      <c r="L37" s="148"/>
      <c r="M37" s="148"/>
      <c r="N37" s="31"/>
      <c r="O37" s="31"/>
      <c r="P37" s="31"/>
      <c r="Q37" s="31"/>
      <c r="V37" s="147"/>
      <c r="W37" s="148"/>
      <c r="X37" s="148"/>
      <c r="Y37" s="31"/>
      <c r="Z37" s="31"/>
      <c r="AA37" s="31"/>
      <c r="AB37" s="31"/>
    </row>
    <row r="38" spans="2:28" ht="31.5" customHeight="1" x14ac:dyDescent="0.35">
      <c r="B38" s="24" t="s">
        <v>25</v>
      </c>
      <c r="C38" s="31"/>
      <c r="D38" s="31"/>
      <c r="E38" s="31"/>
      <c r="F38" s="31"/>
      <c r="K38" s="393" t="s">
        <v>25</v>
      </c>
      <c r="L38" s="393"/>
      <c r="M38" s="393"/>
      <c r="N38" s="31"/>
      <c r="O38" s="31"/>
      <c r="P38" s="31"/>
      <c r="Q38" s="31"/>
      <c r="V38" s="393" t="s">
        <v>25</v>
      </c>
      <c r="W38" s="393"/>
      <c r="X38" s="393"/>
      <c r="Y38" s="31"/>
      <c r="Z38" s="31"/>
      <c r="AA38" s="31"/>
      <c r="AB38" s="31"/>
    </row>
    <row r="39" spans="2:28" ht="30" x14ac:dyDescent="0.35">
      <c r="B39" s="26"/>
      <c r="C39" s="66" t="s">
        <v>19</v>
      </c>
      <c r="D39" s="27" t="s">
        <v>20</v>
      </c>
      <c r="E39" s="27" t="s">
        <v>21</v>
      </c>
      <c r="F39" s="27" t="s">
        <v>22</v>
      </c>
      <c r="K39" s="397"/>
      <c r="L39" s="398"/>
      <c r="M39" s="399"/>
      <c r="N39" s="66" t="s">
        <v>19</v>
      </c>
      <c r="O39" s="27" t="s">
        <v>20</v>
      </c>
      <c r="P39" s="27" t="s">
        <v>21</v>
      </c>
      <c r="Q39" s="27" t="s">
        <v>22</v>
      </c>
      <c r="V39" s="397"/>
      <c r="W39" s="398"/>
      <c r="X39" s="399"/>
      <c r="Y39" s="66" t="s">
        <v>19</v>
      </c>
      <c r="Z39" s="27" t="s">
        <v>20</v>
      </c>
      <c r="AA39" s="27" t="s">
        <v>21</v>
      </c>
      <c r="AB39" s="27" t="s">
        <v>22</v>
      </c>
    </row>
    <row r="40" spans="2:28" ht="15.5" x14ac:dyDescent="0.35">
      <c r="B40" s="30" t="s">
        <v>23</v>
      </c>
      <c r="C40" s="39">
        <f>COUNTA($B$8:$B$31)</f>
        <v>3</v>
      </c>
      <c r="D40" s="39">
        <f>COUNTIF(J8:J31,"&gt;=3,8")</f>
        <v>2</v>
      </c>
      <c r="E40" s="39">
        <f>COUNTIFS(J8:J31,"&lt;3,7",J8:J31,"&gt;=2,3")</f>
        <v>1</v>
      </c>
      <c r="F40" s="39">
        <f>COUNTIFS(J8:J31,"&lt;2,2",J8:J31,"&gt;0")</f>
        <v>0</v>
      </c>
      <c r="K40" s="394" t="s">
        <v>23</v>
      </c>
      <c r="L40" s="395"/>
      <c r="M40" s="396"/>
      <c r="N40" s="39">
        <f>COUNTA($B$8:$B$31)</f>
        <v>3</v>
      </c>
      <c r="O40" s="39">
        <f>COUNTIF(V8:V31,"&gt;=3,8")</f>
        <v>0</v>
      </c>
      <c r="P40" s="39">
        <f>COUNTIFS(V8:V31,"&lt;3,7",V8:V31,"&gt;=2,3")</f>
        <v>1</v>
      </c>
      <c r="Q40" s="39">
        <f>COUNTIFS(V8:V31,"&lt;2,2",V8:V31,"&gt;0")</f>
        <v>0</v>
      </c>
      <c r="V40" s="394" t="s">
        <v>23</v>
      </c>
      <c r="W40" s="395"/>
      <c r="X40" s="396"/>
      <c r="Y40" s="39">
        <f>COUNTA($B$8:$B$31)</f>
        <v>3</v>
      </c>
      <c r="Z40" s="39">
        <f>COUNTIF(AB8:AB31,"&gt;=3,8")</f>
        <v>1</v>
      </c>
      <c r="AA40" s="39">
        <f>COUNTIFS(AB8:AB31,"&lt;3,7",AB8:AB31,"&gt;=2,3")</f>
        <v>0</v>
      </c>
      <c r="AB40" s="39">
        <f>COUNTIFS(AB8:AB31,"&lt;2,2",AB8:AB31,"&gt;0")</f>
        <v>0</v>
      </c>
    </row>
    <row r="41" spans="2:28" ht="15.5" x14ac:dyDescent="0.35">
      <c r="B41" s="30" t="s">
        <v>24</v>
      </c>
      <c r="C41" s="39">
        <v>100</v>
      </c>
      <c r="D41" s="96">
        <f>D40*C41/C40</f>
        <v>66.666666666666671</v>
      </c>
      <c r="E41" s="96">
        <f>E40*C41/C40</f>
        <v>33.333333333333336</v>
      </c>
      <c r="F41" s="96">
        <f>F40*C41/C40</f>
        <v>0</v>
      </c>
      <c r="K41" s="394" t="s">
        <v>24</v>
      </c>
      <c r="L41" s="395"/>
      <c r="M41" s="396"/>
      <c r="N41" s="39">
        <v>100</v>
      </c>
      <c r="O41" s="96">
        <f>O40*N41/N40</f>
        <v>0</v>
      </c>
      <c r="P41" s="96">
        <f>P40*N41/N40</f>
        <v>33.333333333333336</v>
      </c>
      <c r="Q41" s="96">
        <f>Q40*N41/N40</f>
        <v>0</v>
      </c>
      <c r="V41" s="394" t="s">
        <v>24</v>
      </c>
      <c r="W41" s="395"/>
      <c r="X41" s="396"/>
      <c r="Y41" s="39">
        <v>100</v>
      </c>
      <c r="Z41" s="96">
        <f>Z40*Y41/Y40</f>
        <v>33.333333333333336</v>
      </c>
      <c r="AA41" s="96">
        <f>AA40*Y41/Y40</f>
        <v>0</v>
      </c>
      <c r="AB41" s="96">
        <f>AB40*Y41/Y40</f>
        <v>0</v>
      </c>
    </row>
  </sheetData>
  <sheetProtection algorithmName="SHA-512" hashValue="vubAUcLb/WuKZODNNCt6QLxQhsTPcmil0JWP746mGJg7QcIdQWIWj20ZKoORLJAYCUm/K4BsyOM5dnb4x65U3w==" saltValue="dbhzYSBif0ucDegXZeQwVg==" spinCount="100000" sheet="1" objects="1" formatCells="0" formatColumns="0" formatRows="0" insertColumns="0" insertRows="0" insertHyperlinks="0" deleteColumns="0" deleteRows="0" sort="0" autoFilter="0" pivotTables="0"/>
  <mergeCells count="36">
    <mergeCell ref="V41:X41"/>
    <mergeCell ref="B5:B7"/>
    <mergeCell ref="V34:X34"/>
    <mergeCell ref="V35:X35"/>
    <mergeCell ref="V36:X36"/>
    <mergeCell ref="V38:X38"/>
    <mergeCell ref="V39:X39"/>
    <mergeCell ref="W5:X6"/>
    <mergeCell ref="K41:M41"/>
    <mergeCell ref="Y5:Z6"/>
    <mergeCell ref="U4:V6"/>
    <mergeCell ref="V33:X33"/>
    <mergeCell ref="V40:X40"/>
    <mergeCell ref="K39:M39"/>
    <mergeCell ref="K40:M40"/>
    <mergeCell ref="K33:M33"/>
    <mergeCell ref="K34:M34"/>
    <mergeCell ref="K35:M35"/>
    <mergeCell ref="K36:M36"/>
    <mergeCell ref="K38:M38"/>
    <mergeCell ref="A1:AB1"/>
    <mergeCell ref="A4:A7"/>
    <mergeCell ref="C4:D6"/>
    <mergeCell ref="Q6:R6"/>
    <mergeCell ref="AA4:AB6"/>
    <mergeCell ref="E4:F6"/>
    <mergeCell ref="G4:H6"/>
    <mergeCell ref="I4:J6"/>
    <mergeCell ref="K5:P5"/>
    <mergeCell ref="Q5:T5"/>
    <mergeCell ref="S6:T6"/>
    <mergeCell ref="K4:T4"/>
    <mergeCell ref="K6:L6"/>
    <mergeCell ref="M6:N6"/>
    <mergeCell ref="O6:P6"/>
    <mergeCell ref="W4:Z4"/>
  </mergeCells>
  <hyperlinks>
    <hyperlink ref="B4" location="ОГЛАВЛЕНИЕ!A1" display="ОГЛАВЛЕНИЕ" xr:uid="{11E42A37-3940-428E-A097-448C0D9D9B7C}"/>
  </hyperlinks>
  <pageMargins left="0.7" right="0.49107142857142855" top="0.75" bottom="0.5011363636363636" header="0.3" footer="0.3"/>
  <pageSetup paperSize="9" scale="44" orientation="landscape" verticalDpi="0" r:id="rId1"/>
  <headerFooter>
    <oddHeader>&amp;R&amp;"Monotype Corsiva"&amp;12О.В. Яковлева&amp;L&amp;"Monotype Corsiva"&amp;12Диагностика индивидуального развития детей  2-3 лет</oddHeader>
    <oddFooter>&amp;R&amp;"Monotype Corsiva"&amp;12https://vk.com/travel_posobiya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C33A-A53C-47D8-97C3-504A8083BF86}">
  <sheetPr codeName="Лист20">
    <tabColor rgb="FFFFFF00"/>
    <pageSetUpPr fitToPage="1"/>
  </sheetPr>
  <dimension ref="A1:X49"/>
  <sheetViews>
    <sheetView view="pageLayout" zoomScale="55" zoomScaleNormal="100" zoomScalePageLayoutView="55" workbookViewId="0">
      <selection activeCell="C6" sqref="C6:R29"/>
    </sheetView>
  </sheetViews>
  <sheetFormatPr defaultRowHeight="14.5" x14ac:dyDescent="0.35"/>
  <cols>
    <col min="2" max="2" width="27.26953125" customWidth="1"/>
    <col min="5" max="5" width="10.81640625" customWidth="1"/>
    <col min="6" max="6" width="10.453125" customWidth="1"/>
    <col min="9" max="9" width="14.26953125" customWidth="1"/>
    <col min="10" max="10" width="12.7265625" customWidth="1"/>
    <col min="11" max="12" width="10.26953125" customWidth="1"/>
    <col min="13" max="13" width="10.81640625" customWidth="1"/>
    <col min="14" max="14" width="10.54296875" customWidth="1"/>
    <col min="15" max="15" width="13.453125" customWidth="1"/>
    <col min="16" max="17" width="13.1796875" customWidth="1"/>
    <col min="18" max="18" width="11.81640625" customWidth="1"/>
    <col min="19" max="19" width="11" customWidth="1"/>
    <col min="20" max="20" width="10.54296875" customWidth="1"/>
    <col min="21" max="21" width="12" customWidth="1"/>
    <col min="22" max="22" width="11.26953125" customWidth="1"/>
  </cols>
  <sheetData>
    <row r="1" spans="1:24" ht="17.5" x14ac:dyDescent="0.35">
      <c r="A1" s="50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91" t="s">
        <v>106</v>
      </c>
      <c r="T1" s="291"/>
      <c r="W1" s="1"/>
      <c r="X1" s="1"/>
    </row>
    <row r="2" spans="1:24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thickBot="1" x14ac:dyDescent="0.4">
      <c r="A3" s="293" t="s">
        <v>9</v>
      </c>
      <c r="B3" s="293" t="s">
        <v>10</v>
      </c>
      <c r="C3" s="402" t="s">
        <v>38</v>
      </c>
      <c r="D3" s="403"/>
      <c r="E3" s="403"/>
      <c r="F3" s="403"/>
      <c r="G3" s="303" t="s">
        <v>39</v>
      </c>
      <c r="H3" s="304"/>
      <c r="I3" s="303" t="s">
        <v>40</v>
      </c>
      <c r="J3" s="358"/>
      <c r="K3" s="358"/>
      <c r="L3" s="358"/>
      <c r="M3" s="358"/>
      <c r="N3" s="358"/>
      <c r="O3" s="358"/>
      <c r="P3" s="358"/>
      <c r="Q3" s="358"/>
      <c r="R3" s="358"/>
      <c r="S3" s="404" t="s">
        <v>11</v>
      </c>
      <c r="T3" s="405"/>
    </row>
    <row r="4" spans="1:24" ht="115.5" customHeight="1" thickBot="1" x14ac:dyDescent="0.4">
      <c r="A4" s="294"/>
      <c r="B4" s="294"/>
      <c r="C4" s="277" t="s">
        <v>201</v>
      </c>
      <c r="D4" s="344"/>
      <c r="E4" s="277" t="s">
        <v>202</v>
      </c>
      <c r="F4" s="298"/>
      <c r="G4" s="280" t="s">
        <v>203</v>
      </c>
      <c r="H4" s="298"/>
      <c r="I4" s="277" t="s">
        <v>204</v>
      </c>
      <c r="J4" s="280"/>
      <c r="K4" s="277" t="s">
        <v>205</v>
      </c>
      <c r="L4" s="298"/>
      <c r="M4" s="280" t="s">
        <v>206</v>
      </c>
      <c r="N4" s="298"/>
      <c r="O4" s="277" t="s">
        <v>207</v>
      </c>
      <c r="P4" s="298"/>
      <c r="Q4" s="277" t="s">
        <v>208</v>
      </c>
      <c r="R4" s="280"/>
      <c r="S4" s="406"/>
      <c r="T4" s="407"/>
    </row>
    <row r="5" spans="1:24" ht="16" thickBot="1" x14ac:dyDescent="0.4">
      <c r="A5" s="295"/>
      <c r="B5" s="295"/>
      <c r="C5" s="19" t="s">
        <v>12</v>
      </c>
      <c r="D5" s="19" t="s">
        <v>13</v>
      </c>
      <c r="E5" s="19" t="s">
        <v>12</v>
      </c>
      <c r="F5" s="19" t="s">
        <v>13</v>
      </c>
      <c r="G5" s="19" t="s">
        <v>12</v>
      </c>
      <c r="H5" s="19" t="s">
        <v>13</v>
      </c>
      <c r="I5" s="19" t="s">
        <v>12</v>
      </c>
      <c r="J5" s="19" t="s">
        <v>13</v>
      </c>
      <c r="K5" s="19" t="s">
        <v>12</v>
      </c>
      <c r="L5" s="19" t="s">
        <v>13</v>
      </c>
      <c r="M5" s="19" t="s">
        <v>12</v>
      </c>
      <c r="N5" s="19" t="s">
        <v>13</v>
      </c>
      <c r="O5" s="19" t="s">
        <v>12</v>
      </c>
      <c r="P5" s="19" t="s">
        <v>13</v>
      </c>
      <c r="Q5" s="19" t="s">
        <v>12</v>
      </c>
      <c r="R5" s="19" t="s">
        <v>13</v>
      </c>
      <c r="S5" s="35" t="s">
        <v>12</v>
      </c>
      <c r="T5" s="35" t="s">
        <v>13</v>
      </c>
    </row>
    <row r="6" spans="1:24" ht="18.5" thickBot="1" x14ac:dyDescent="0.4">
      <c r="A6" s="21">
        <v>1</v>
      </c>
      <c r="B6" s="22" t="s">
        <v>14</v>
      </c>
      <c r="C6" s="99">
        <v>3</v>
      </c>
      <c r="D6" s="99">
        <v>4</v>
      </c>
      <c r="E6" s="99">
        <v>3</v>
      </c>
      <c r="F6" s="99">
        <v>4</v>
      </c>
      <c r="G6" s="99">
        <v>4</v>
      </c>
      <c r="H6" s="99">
        <v>5</v>
      </c>
      <c r="I6" s="99">
        <v>4</v>
      </c>
      <c r="J6" s="99">
        <v>5</v>
      </c>
      <c r="K6" s="99">
        <v>3</v>
      </c>
      <c r="L6" s="99">
        <v>4</v>
      </c>
      <c r="M6" s="99">
        <v>4</v>
      </c>
      <c r="N6" s="99">
        <v>5</v>
      </c>
      <c r="O6" s="99">
        <v>3</v>
      </c>
      <c r="P6" s="99">
        <v>4</v>
      </c>
      <c r="Q6" s="99">
        <v>4</v>
      </c>
      <c r="R6" s="99">
        <v>5</v>
      </c>
      <c r="S6" s="100">
        <f>(C6+E6+G6+I6+K6+M6+O6+Q6)/8</f>
        <v>3.5</v>
      </c>
      <c r="T6" s="100">
        <f>(D6+F6+H6+J6+L6+N6+P6+R6)/8</f>
        <v>4.5</v>
      </c>
    </row>
    <row r="7" spans="1:24" ht="18.5" thickBot="1" x14ac:dyDescent="0.4">
      <c r="A7" s="21">
        <v>2</v>
      </c>
      <c r="B7" s="22" t="s">
        <v>15</v>
      </c>
      <c r="C7" s="91">
        <v>2</v>
      </c>
      <c r="D7" s="91">
        <v>3</v>
      </c>
      <c r="E7" s="91">
        <v>2</v>
      </c>
      <c r="F7" s="91">
        <v>3</v>
      </c>
      <c r="G7" s="91">
        <v>2</v>
      </c>
      <c r="H7" s="91">
        <v>3</v>
      </c>
      <c r="I7" s="91">
        <v>2</v>
      </c>
      <c r="J7" s="91">
        <v>3</v>
      </c>
      <c r="K7" s="91">
        <v>1</v>
      </c>
      <c r="L7" s="91">
        <v>2</v>
      </c>
      <c r="M7" s="91">
        <v>1</v>
      </c>
      <c r="N7" s="91">
        <v>2</v>
      </c>
      <c r="O7" s="91">
        <v>2</v>
      </c>
      <c r="P7" s="91">
        <v>3</v>
      </c>
      <c r="Q7" s="91">
        <v>2</v>
      </c>
      <c r="R7" s="91">
        <v>3</v>
      </c>
      <c r="S7" s="100">
        <f t="shared" ref="S7:S30" si="0">(C7+E7+G7+I7+K7+M7+O7+Q7)/8</f>
        <v>1.75</v>
      </c>
      <c r="T7" s="100">
        <f t="shared" ref="T7:T30" si="1">(D7+F7+H7+J7+L7+N7+P7+R7)/8</f>
        <v>2.75</v>
      </c>
    </row>
    <row r="8" spans="1:24" ht="15.75" customHeight="1" thickBot="1" x14ac:dyDescent="0.4">
      <c r="A8" s="21">
        <v>3</v>
      </c>
      <c r="B8" s="22" t="s">
        <v>16</v>
      </c>
      <c r="C8" s="91">
        <v>3</v>
      </c>
      <c r="D8" s="91">
        <v>4</v>
      </c>
      <c r="E8" s="91">
        <v>3</v>
      </c>
      <c r="F8" s="91">
        <v>4</v>
      </c>
      <c r="G8" s="91">
        <v>3</v>
      </c>
      <c r="H8" s="91">
        <v>4</v>
      </c>
      <c r="I8" s="91">
        <v>3</v>
      </c>
      <c r="J8" s="91">
        <v>4</v>
      </c>
      <c r="K8" s="91">
        <v>3</v>
      </c>
      <c r="L8" s="91">
        <v>4</v>
      </c>
      <c r="M8" s="91">
        <v>3</v>
      </c>
      <c r="N8" s="91">
        <v>4</v>
      </c>
      <c r="O8" s="91">
        <v>3</v>
      </c>
      <c r="P8" s="91">
        <v>4</v>
      </c>
      <c r="Q8" s="91">
        <v>3</v>
      </c>
      <c r="R8" s="91">
        <v>4</v>
      </c>
      <c r="S8" s="100">
        <f t="shared" si="0"/>
        <v>3</v>
      </c>
      <c r="T8" s="100">
        <f t="shared" si="1"/>
        <v>4</v>
      </c>
    </row>
    <row r="9" spans="1:24" ht="18.5" thickBot="1" x14ac:dyDescent="0.4">
      <c r="A9" s="21">
        <v>4</v>
      </c>
      <c r="B9" s="22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100">
        <f t="shared" si="0"/>
        <v>0</v>
      </c>
      <c r="T9" s="100">
        <f t="shared" si="1"/>
        <v>0</v>
      </c>
    </row>
    <row r="10" spans="1:24" ht="18.5" thickBot="1" x14ac:dyDescent="0.4">
      <c r="A10" s="21">
        <v>5</v>
      </c>
      <c r="B10" s="22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100">
        <f t="shared" si="0"/>
        <v>0</v>
      </c>
      <c r="T10" s="100">
        <f t="shared" si="1"/>
        <v>0</v>
      </c>
    </row>
    <row r="11" spans="1:24" ht="18.5" thickBot="1" x14ac:dyDescent="0.4">
      <c r="A11" s="21">
        <v>6</v>
      </c>
      <c r="B11" s="22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100">
        <f t="shared" si="0"/>
        <v>0</v>
      </c>
      <c r="T11" s="100">
        <f t="shared" si="1"/>
        <v>0</v>
      </c>
    </row>
    <row r="12" spans="1:24" ht="18.5" thickBot="1" x14ac:dyDescent="0.4">
      <c r="A12" s="21">
        <v>7</v>
      </c>
      <c r="B12" s="22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100">
        <f t="shared" si="0"/>
        <v>0</v>
      </c>
      <c r="T12" s="100">
        <f t="shared" si="1"/>
        <v>0</v>
      </c>
    </row>
    <row r="13" spans="1:24" ht="18.5" thickBot="1" x14ac:dyDescent="0.4">
      <c r="A13" s="21">
        <v>8</v>
      </c>
      <c r="B13" s="22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100">
        <f t="shared" si="0"/>
        <v>0</v>
      </c>
      <c r="T13" s="100">
        <f t="shared" si="1"/>
        <v>0</v>
      </c>
    </row>
    <row r="14" spans="1:24" ht="18.5" thickBot="1" x14ac:dyDescent="0.4">
      <c r="A14" s="21">
        <v>9</v>
      </c>
      <c r="B14" s="22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100">
        <f t="shared" si="0"/>
        <v>0</v>
      </c>
      <c r="T14" s="100">
        <f t="shared" si="1"/>
        <v>0</v>
      </c>
    </row>
    <row r="15" spans="1:24" ht="18.5" thickBot="1" x14ac:dyDescent="0.4">
      <c r="A15" s="21">
        <v>10</v>
      </c>
      <c r="B15" s="22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100">
        <f t="shared" si="0"/>
        <v>0</v>
      </c>
      <c r="T15" s="100">
        <f t="shared" si="1"/>
        <v>0</v>
      </c>
    </row>
    <row r="16" spans="1:24" ht="18.5" thickBot="1" x14ac:dyDescent="0.4">
      <c r="A16" s="21">
        <v>11</v>
      </c>
      <c r="B16" s="22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100">
        <f t="shared" si="0"/>
        <v>0</v>
      </c>
      <c r="T16" s="100">
        <f t="shared" si="1"/>
        <v>0</v>
      </c>
    </row>
    <row r="17" spans="1:24" ht="18.5" thickBot="1" x14ac:dyDescent="0.4">
      <c r="A17" s="21">
        <v>12</v>
      </c>
      <c r="B17" s="22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100">
        <f t="shared" si="0"/>
        <v>0</v>
      </c>
      <c r="T17" s="100">
        <f t="shared" si="1"/>
        <v>0</v>
      </c>
    </row>
    <row r="18" spans="1:24" ht="18.5" thickBot="1" x14ac:dyDescent="0.4">
      <c r="A18" s="21">
        <v>13</v>
      </c>
      <c r="B18" s="22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100">
        <f t="shared" si="0"/>
        <v>0</v>
      </c>
      <c r="T18" s="100">
        <f t="shared" si="1"/>
        <v>0</v>
      </c>
    </row>
    <row r="19" spans="1:24" ht="18.5" thickBot="1" x14ac:dyDescent="0.4">
      <c r="A19" s="21">
        <v>14</v>
      </c>
      <c r="B19" s="22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100">
        <f t="shared" si="0"/>
        <v>0</v>
      </c>
      <c r="T19" s="100">
        <f t="shared" si="1"/>
        <v>0</v>
      </c>
    </row>
    <row r="20" spans="1:24" ht="18.5" thickBot="1" x14ac:dyDescent="0.4">
      <c r="A20" s="21">
        <v>15</v>
      </c>
      <c r="B20" s="22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100">
        <f t="shared" si="0"/>
        <v>0</v>
      </c>
      <c r="T20" s="100">
        <f t="shared" si="1"/>
        <v>0</v>
      </c>
    </row>
    <row r="21" spans="1:24" ht="18.5" thickBot="1" x14ac:dyDescent="0.4">
      <c r="A21" s="21">
        <v>16</v>
      </c>
      <c r="B21" s="22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100">
        <f t="shared" si="0"/>
        <v>0</v>
      </c>
      <c r="T21" s="100">
        <f t="shared" si="1"/>
        <v>0</v>
      </c>
    </row>
    <row r="22" spans="1:24" ht="18.5" thickBot="1" x14ac:dyDescent="0.4">
      <c r="A22" s="21">
        <v>17</v>
      </c>
      <c r="B22" s="22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100">
        <f t="shared" si="0"/>
        <v>0</v>
      </c>
      <c r="T22" s="100">
        <f t="shared" si="1"/>
        <v>0</v>
      </c>
    </row>
    <row r="23" spans="1:24" ht="18.5" thickBot="1" x14ac:dyDescent="0.4">
      <c r="A23" s="21">
        <v>18</v>
      </c>
      <c r="B23" s="22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100">
        <f t="shared" si="0"/>
        <v>0</v>
      </c>
      <c r="T23" s="100">
        <f t="shared" si="1"/>
        <v>0</v>
      </c>
    </row>
    <row r="24" spans="1:24" ht="18.5" thickBot="1" x14ac:dyDescent="0.4">
      <c r="A24" s="21">
        <v>19</v>
      </c>
      <c r="B24" s="22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100">
        <f t="shared" si="0"/>
        <v>0</v>
      </c>
      <c r="T24" s="100">
        <f t="shared" si="1"/>
        <v>0</v>
      </c>
    </row>
    <row r="25" spans="1:24" ht="18.5" thickBot="1" x14ac:dyDescent="0.4">
      <c r="A25" s="21">
        <v>20</v>
      </c>
      <c r="B25" s="22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100">
        <f t="shared" si="0"/>
        <v>0</v>
      </c>
      <c r="T25" s="100">
        <f t="shared" si="1"/>
        <v>0</v>
      </c>
    </row>
    <row r="26" spans="1:24" ht="18.5" thickBot="1" x14ac:dyDescent="0.4">
      <c r="A26" s="21">
        <v>21</v>
      </c>
      <c r="B26" s="22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100">
        <f t="shared" si="0"/>
        <v>0</v>
      </c>
      <c r="T26" s="100">
        <f t="shared" si="1"/>
        <v>0</v>
      </c>
    </row>
    <row r="27" spans="1:24" ht="18.5" thickBot="1" x14ac:dyDescent="0.4">
      <c r="A27" s="21">
        <v>22</v>
      </c>
      <c r="B27" s="22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100">
        <f t="shared" si="0"/>
        <v>0</v>
      </c>
      <c r="T27" s="100">
        <f t="shared" si="1"/>
        <v>0</v>
      </c>
    </row>
    <row r="28" spans="1:24" ht="18.5" thickBot="1" x14ac:dyDescent="0.4">
      <c r="A28" s="21">
        <v>23</v>
      </c>
      <c r="B28" s="22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100">
        <f t="shared" si="0"/>
        <v>0</v>
      </c>
      <c r="T28" s="100">
        <f t="shared" si="1"/>
        <v>0</v>
      </c>
    </row>
    <row r="29" spans="1:24" ht="18.5" thickBot="1" x14ac:dyDescent="0.4">
      <c r="A29" s="21">
        <v>24</v>
      </c>
      <c r="B29" s="22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100">
        <f t="shared" si="0"/>
        <v>0</v>
      </c>
      <c r="T29" s="100">
        <f t="shared" si="1"/>
        <v>0</v>
      </c>
    </row>
    <row r="30" spans="1:24" ht="18.5" thickBot="1" x14ac:dyDescent="0.4">
      <c r="A30" s="21"/>
      <c r="B30" s="37" t="s">
        <v>17</v>
      </c>
      <c r="C30" s="68">
        <f t="shared" ref="C30:R30" si="2">(C6+C7+C8+C9+C10+C11+C12+C13+C14+C15+C16+C17+C18+C19+C20+C21+C22+C23+C24+C25+C26+C27+C28+C29)/COUNTA($B$6:$B$29)</f>
        <v>2.6666666666666665</v>
      </c>
      <c r="D30" s="68">
        <f t="shared" si="2"/>
        <v>3.6666666666666665</v>
      </c>
      <c r="E30" s="68">
        <f t="shared" si="2"/>
        <v>2.6666666666666665</v>
      </c>
      <c r="F30" s="68">
        <f t="shared" si="2"/>
        <v>3.6666666666666665</v>
      </c>
      <c r="G30" s="68">
        <f t="shared" si="2"/>
        <v>3</v>
      </c>
      <c r="H30" s="68">
        <f t="shared" si="2"/>
        <v>4</v>
      </c>
      <c r="I30" s="68">
        <f t="shared" si="2"/>
        <v>3</v>
      </c>
      <c r="J30" s="68">
        <f t="shared" si="2"/>
        <v>4</v>
      </c>
      <c r="K30" s="68">
        <f t="shared" si="2"/>
        <v>2.3333333333333335</v>
      </c>
      <c r="L30" s="68">
        <f t="shared" si="2"/>
        <v>3.3333333333333335</v>
      </c>
      <c r="M30" s="68">
        <f t="shared" si="2"/>
        <v>2.6666666666666665</v>
      </c>
      <c r="N30" s="68">
        <f t="shared" si="2"/>
        <v>3.6666666666666665</v>
      </c>
      <c r="O30" s="68">
        <f t="shared" si="2"/>
        <v>2.6666666666666665</v>
      </c>
      <c r="P30" s="68">
        <f t="shared" si="2"/>
        <v>3.6666666666666665</v>
      </c>
      <c r="Q30" s="68">
        <f t="shared" si="2"/>
        <v>3</v>
      </c>
      <c r="R30" s="68">
        <f t="shared" si="2"/>
        <v>4</v>
      </c>
      <c r="S30" s="113">
        <f t="shared" si="0"/>
        <v>2.75</v>
      </c>
      <c r="T30" s="113">
        <f t="shared" si="1"/>
        <v>3.75</v>
      </c>
    </row>
    <row r="31" spans="1:24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4" ht="15.5" x14ac:dyDescent="0.35">
      <c r="A32" s="1"/>
      <c r="B32" s="24" t="s">
        <v>18</v>
      </c>
      <c r="C32" s="31"/>
      <c r="D32" s="31"/>
      <c r="E32" s="31"/>
      <c r="F32" s="3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0" x14ac:dyDescent="0.35">
      <c r="A33" s="1"/>
      <c r="B33" s="26"/>
      <c r="C33" s="65" t="s">
        <v>19</v>
      </c>
      <c r="D33" s="27" t="s">
        <v>20</v>
      </c>
      <c r="E33" s="27" t="s">
        <v>21</v>
      </c>
      <c r="F33" s="27" t="s">
        <v>22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5" x14ac:dyDescent="0.35">
      <c r="A34" s="1"/>
      <c r="B34" s="30" t="s">
        <v>23</v>
      </c>
      <c r="C34" s="39">
        <f>COUNTA($B$6:$B$29)</f>
        <v>3</v>
      </c>
      <c r="D34" s="39">
        <f>COUNTIF(S6:S29,"&gt;=3,8")</f>
        <v>0</v>
      </c>
      <c r="E34" s="39">
        <f>COUNTIFS(S6:S29,"&lt;3,7",S6:S29,"&gt;=2,3")</f>
        <v>2</v>
      </c>
      <c r="F34" s="39">
        <f>COUNTIFS(S6:S29,"&lt;2,2",S6:S29,"&gt;0")</f>
        <v>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5" x14ac:dyDescent="0.35">
      <c r="A35" s="1"/>
      <c r="B35" s="30" t="s">
        <v>24</v>
      </c>
      <c r="C35" s="39">
        <v>100</v>
      </c>
      <c r="D35" s="96">
        <f>D34*C35/C34</f>
        <v>0</v>
      </c>
      <c r="E35" s="96">
        <f>E34*C35/C34</f>
        <v>66.666666666666671</v>
      </c>
      <c r="F35" s="96">
        <f>F34*C35/C34</f>
        <v>33.333333333333336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5" x14ac:dyDescent="0.35">
      <c r="A36" s="1"/>
      <c r="B36" s="31"/>
      <c r="C36" s="31"/>
      <c r="D36" s="31"/>
      <c r="E36" s="31"/>
      <c r="F36" s="3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5" x14ac:dyDescent="0.35">
      <c r="A37" s="1"/>
      <c r="B37" s="24" t="s">
        <v>25</v>
      </c>
      <c r="C37" s="31"/>
      <c r="D37" s="31"/>
      <c r="E37" s="31"/>
      <c r="F37" s="3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0" x14ac:dyDescent="0.35">
      <c r="A38" s="1"/>
      <c r="B38" s="26"/>
      <c r="C38" s="66" t="s">
        <v>19</v>
      </c>
      <c r="D38" s="27" t="s">
        <v>20</v>
      </c>
      <c r="E38" s="27" t="s">
        <v>21</v>
      </c>
      <c r="F38" s="27" t="s">
        <v>22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5" x14ac:dyDescent="0.35">
      <c r="A39" s="1"/>
      <c r="B39" s="183" t="s">
        <v>23</v>
      </c>
      <c r="C39" s="39">
        <f>COUNTA($B$5:$B$28)</f>
        <v>3</v>
      </c>
      <c r="D39" s="39">
        <f>COUNTIF(T6:T29,"&gt;=3,8")</f>
        <v>2</v>
      </c>
      <c r="E39" s="39">
        <f>COUNTIFS(T6:T29,"&lt;3,7",T6:T29,"&gt;=2,3")</f>
        <v>1</v>
      </c>
      <c r="F39" s="39">
        <f>COUNTIFS(T6:T29,"&lt;2,2",T6:T29,"&gt;0")</f>
        <v>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5" x14ac:dyDescent="0.35">
      <c r="A40" s="1"/>
      <c r="B40" s="183" t="s">
        <v>24</v>
      </c>
      <c r="C40" s="39">
        <v>100</v>
      </c>
      <c r="D40" s="96">
        <f>D39*C40/C39</f>
        <v>66.666666666666671</v>
      </c>
      <c r="E40" s="96">
        <f>E39*C40/C39</f>
        <v>33.333333333333336</v>
      </c>
      <c r="F40" s="96">
        <f>F39*C40/C39</f>
        <v>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35">
      <c r="A46" s="1"/>
      <c r="B46" s="1"/>
      <c r="C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</sheetData>
  <sheetProtection algorithmName="SHA-512" hashValue="OEO2Nk2as6IeTwrmI7O1/KdstOhy0zGDiqUWvACrmH14+/WrC6dk4mSqRqOHkxgtTC8GKccG9WSuJR/uBsZXOA==" saltValue="GDzA07SiDAibuugX+TS+mQ==" spinCount="100000" sheet="1" objects="1" formatCells="0" formatColumns="0" formatRows="0" insertColumns="0" insertRows="0" insertHyperlinks="0" deleteColumns="0" deleteRows="0" sort="0" autoFilter="0" pivotTables="0"/>
  <mergeCells count="15">
    <mergeCell ref="S1:T1"/>
    <mergeCell ref="S3:T4"/>
    <mergeCell ref="M4:N4"/>
    <mergeCell ref="O4:P4"/>
    <mergeCell ref="Q4:R4"/>
    <mergeCell ref="I3:R3"/>
    <mergeCell ref="I4:J4"/>
    <mergeCell ref="K4:L4"/>
    <mergeCell ref="A3:A5"/>
    <mergeCell ref="B3:B5"/>
    <mergeCell ref="C4:D4"/>
    <mergeCell ref="E4:F4"/>
    <mergeCell ref="G4:H4"/>
    <mergeCell ref="C3:F3"/>
    <mergeCell ref="G3:H3"/>
  </mergeCells>
  <hyperlinks>
    <hyperlink ref="S1" location="ОГЛАВЛЕНИЕ!A1" display="ОГЛАВЛЕНИЕ" xr:uid="{103815F1-B89E-4DA8-93B3-D417D16AB8FA}"/>
  </hyperlinks>
  <pageMargins left="0.7" right="0.7" top="0.75" bottom="0.75" header="0.3" footer="0.3"/>
  <pageSetup paperSize="9" scale="53" fitToHeight="0"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9DA81-5155-469B-B556-37B855770117}">
  <sheetPr codeName="Лист21">
    <tabColor rgb="FFFFFF00"/>
    <pageSetUpPr fitToPage="1"/>
  </sheetPr>
  <dimension ref="A1:J38"/>
  <sheetViews>
    <sheetView view="pageLayout" zoomScale="85" zoomScaleNormal="100" zoomScalePageLayoutView="85" workbookViewId="0">
      <selection activeCell="C5" sqref="C5:H28"/>
    </sheetView>
  </sheetViews>
  <sheetFormatPr defaultColWidth="9.1796875" defaultRowHeight="14.5" x14ac:dyDescent="0.35"/>
  <cols>
    <col min="1" max="1" width="9.1796875" style="1"/>
    <col min="2" max="2" width="27" style="1" customWidth="1"/>
    <col min="3" max="16384" width="9.1796875" style="1"/>
  </cols>
  <sheetData>
    <row r="1" spans="1:10" ht="17.5" x14ac:dyDescent="0.35">
      <c r="A1" s="50" t="s">
        <v>41</v>
      </c>
    </row>
    <row r="2" spans="1:10" ht="15" thickBot="1" x14ac:dyDescent="0.4">
      <c r="I2" s="408" t="s">
        <v>106</v>
      </c>
      <c r="J2" s="408"/>
    </row>
    <row r="3" spans="1:10" ht="96.75" customHeight="1" thickBot="1" x14ac:dyDescent="0.4">
      <c r="A3" s="293" t="s">
        <v>9</v>
      </c>
      <c r="B3" s="293" t="s">
        <v>10</v>
      </c>
      <c r="C3" s="410" t="s">
        <v>209</v>
      </c>
      <c r="D3" s="411"/>
      <c r="E3" s="410" t="s">
        <v>210</v>
      </c>
      <c r="F3" s="411"/>
      <c r="G3" s="410" t="s">
        <v>211</v>
      </c>
      <c r="H3" s="411"/>
      <c r="I3" s="409" t="s">
        <v>49</v>
      </c>
      <c r="J3" s="409"/>
    </row>
    <row r="4" spans="1:10" ht="16" thickBot="1" x14ac:dyDescent="0.4">
      <c r="A4" s="295"/>
      <c r="B4" s="295"/>
      <c r="C4" s="19" t="s">
        <v>12</v>
      </c>
      <c r="D4" s="19" t="s">
        <v>13</v>
      </c>
      <c r="E4" s="19" t="s">
        <v>12</v>
      </c>
      <c r="F4" s="19" t="s">
        <v>13</v>
      </c>
      <c r="G4" s="19" t="s">
        <v>12</v>
      </c>
      <c r="H4" s="19" t="s">
        <v>13</v>
      </c>
      <c r="I4" s="35" t="s">
        <v>12</v>
      </c>
      <c r="J4" s="35" t="s">
        <v>13</v>
      </c>
    </row>
    <row r="5" spans="1:10" ht="16" thickBot="1" x14ac:dyDescent="0.4">
      <c r="A5" s="21">
        <v>1</v>
      </c>
      <c r="B5" s="22" t="s">
        <v>14</v>
      </c>
      <c r="C5" s="214">
        <v>4</v>
      </c>
      <c r="D5" s="214">
        <v>5</v>
      </c>
      <c r="E5" s="214">
        <v>4</v>
      </c>
      <c r="F5" s="214">
        <v>5</v>
      </c>
      <c r="G5" s="215">
        <v>5</v>
      </c>
      <c r="H5" s="215">
        <v>5</v>
      </c>
      <c r="I5" s="98">
        <f>(C5+E5+G5)/3</f>
        <v>4.333333333333333</v>
      </c>
      <c r="J5" s="98">
        <f>(D5+F5+H5)/3</f>
        <v>5</v>
      </c>
    </row>
    <row r="6" spans="1:10" ht="16" thickBot="1" x14ac:dyDescent="0.4">
      <c r="A6" s="21">
        <v>2</v>
      </c>
      <c r="B6" s="22" t="s">
        <v>15</v>
      </c>
      <c r="C6" s="79">
        <v>3</v>
      </c>
      <c r="D6" s="79">
        <v>4</v>
      </c>
      <c r="E6" s="79">
        <v>3</v>
      </c>
      <c r="F6" s="79">
        <v>4</v>
      </c>
      <c r="G6" s="216">
        <v>3</v>
      </c>
      <c r="H6" s="216">
        <v>4</v>
      </c>
      <c r="I6" s="98">
        <f t="shared" ref="I6:I29" si="0">(C6+E6+G6)/3</f>
        <v>3</v>
      </c>
      <c r="J6" s="98">
        <f t="shared" ref="J6:J29" si="1">(D6+F6+H6)/3</f>
        <v>4</v>
      </c>
    </row>
    <row r="7" spans="1:10" ht="18.75" customHeight="1" thickBot="1" x14ac:dyDescent="0.4">
      <c r="A7" s="21">
        <v>3</v>
      </c>
      <c r="B7" s="22" t="s">
        <v>16</v>
      </c>
      <c r="C7" s="79">
        <v>3</v>
      </c>
      <c r="D7" s="79">
        <v>4</v>
      </c>
      <c r="E7" s="79">
        <v>2</v>
      </c>
      <c r="F7" s="79">
        <v>3</v>
      </c>
      <c r="G7" s="216">
        <v>2</v>
      </c>
      <c r="H7" s="216">
        <v>3</v>
      </c>
      <c r="I7" s="98">
        <f t="shared" si="0"/>
        <v>2.3333333333333335</v>
      </c>
      <c r="J7" s="98">
        <f t="shared" si="1"/>
        <v>3.3333333333333335</v>
      </c>
    </row>
    <row r="8" spans="1:10" ht="16" thickBot="1" x14ac:dyDescent="0.4">
      <c r="A8" s="21">
        <v>4</v>
      </c>
      <c r="B8" s="22"/>
      <c r="C8" s="79"/>
      <c r="D8" s="79"/>
      <c r="E8" s="79"/>
      <c r="F8" s="79"/>
      <c r="G8" s="216"/>
      <c r="H8" s="216"/>
      <c r="I8" s="98">
        <f t="shared" si="0"/>
        <v>0</v>
      </c>
      <c r="J8" s="98">
        <f t="shared" si="1"/>
        <v>0</v>
      </c>
    </row>
    <row r="9" spans="1:10" ht="16" thickBot="1" x14ac:dyDescent="0.4">
      <c r="A9" s="21">
        <v>5</v>
      </c>
      <c r="B9" s="22"/>
      <c r="C9" s="79"/>
      <c r="D9" s="79"/>
      <c r="E9" s="79"/>
      <c r="F9" s="79"/>
      <c r="G9" s="216"/>
      <c r="H9" s="216"/>
      <c r="I9" s="98">
        <f t="shared" si="0"/>
        <v>0</v>
      </c>
      <c r="J9" s="98">
        <f t="shared" si="1"/>
        <v>0</v>
      </c>
    </row>
    <row r="10" spans="1:10" ht="16" thickBot="1" x14ac:dyDescent="0.4">
      <c r="A10" s="21">
        <v>6</v>
      </c>
      <c r="B10" s="22"/>
      <c r="C10" s="79"/>
      <c r="D10" s="79"/>
      <c r="E10" s="79"/>
      <c r="F10" s="79"/>
      <c r="G10" s="216"/>
      <c r="H10" s="216"/>
      <c r="I10" s="98">
        <f t="shared" si="0"/>
        <v>0</v>
      </c>
      <c r="J10" s="98">
        <f t="shared" si="1"/>
        <v>0</v>
      </c>
    </row>
    <row r="11" spans="1:10" ht="16" thickBot="1" x14ac:dyDescent="0.4">
      <c r="A11" s="21">
        <v>7</v>
      </c>
      <c r="B11" s="22"/>
      <c r="C11" s="79"/>
      <c r="D11" s="79"/>
      <c r="E11" s="79"/>
      <c r="F11" s="79"/>
      <c r="G11" s="216"/>
      <c r="H11" s="216"/>
      <c r="I11" s="98">
        <f t="shared" si="0"/>
        <v>0</v>
      </c>
      <c r="J11" s="98">
        <f t="shared" si="1"/>
        <v>0</v>
      </c>
    </row>
    <row r="12" spans="1:10" ht="16" thickBot="1" x14ac:dyDescent="0.4">
      <c r="A12" s="21">
        <v>8</v>
      </c>
      <c r="B12" s="22"/>
      <c r="C12" s="79"/>
      <c r="D12" s="79"/>
      <c r="E12" s="79"/>
      <c r="F12" s="79"/>
      <c r="G12" s="216"/>
      <c r="H12" s="216"/>
      <c r="I12" s="98">
        <f t="shared" si="0"/>
        <v>0</v>
      </c>
      <c r="J12" s="98">
        <f t="shared" si="1"/>
        <v>0</v>
      </c>
    </row>
    <row r="13" spans="1:10" ht="16" thickBot="1" x14ac:dyDescent="0.4">
      <c r="A13" s="21">
        <v>9</v>
      </c>
      <c r="B13" s="22"/>
      <c r="C13" s="79"/>
      <c r="D13" s="79"/>
      <c r="E13" s="79"/>
      <c r="F13" s="79"/>
      <c r="G13" s="216"/>
      <c r="H13" s="216"/>
      <c r="I13" s="98">
        <f t="shared" si="0"/>
        <v>0</v>
      </c>
      <c r="J13" s="98">
        <f t="shared" si="1"/>
        <v>0</v>
      </c>
    </row>
    <row r="14" spans="1:10" ht="16" thickBot="1" x14ac:dyDescent="0.4">
      <c r="A14" s="21">
        <v>10</v>
      </c>
      <c r="B14" s="22"/>
      <c r="C14" s="79"/>
      <c r="D14" s="79"/>
      <c r="E14" s="79"/>
      <c r="F14" s="79"/>
      <c r="G14" s="216"/>
      <c r="H14" s="216"/>
      <c r="I14" s="98">
        <f t="shared" si="0"/>
        <v>0</v>
      </c>
      <c r="J14" s="98">
        <f t="shared" si="1"/>
        <v>0</v>
      </c>
    </row>
    <row r="15" spans="1:10" ht="16" thickBot="1" x14ac:dyDescent="0.4">
      <c r="A15" s="21">
        <v>11</v>
      </c>
      <c r="B15" s="22"/>
      <c r="C15" s="79"/>
      <c r="D15" s="79"/>
      <c r="E15" s="79"/>
      <c r="F15" s="79"/>
      <c r="G15" s="216"/>
      <c r="H15" s="216"/>
      <c r="I15" s="98">
        <f t="shared" si="0"/>
        <v>0</v>
      </c>
      <c r="J15" s="98">
        <f t="shared" si="1"/>
        <v>0</v>
      </c>
    </row>
    <row r="16" spans="1:10" ht="16" thickBot="1" x14ac:dyDescent="0.4">
      <c r="A16" s="21">
        <v>12</v>
      </c>
      <c r="B16" s="22"/>
      <c r="C16" s="79"/>
      <c r="D16" s="79"/>
      <c r="E16" s="79"/>
      <c r="F16" s="79"/>
      <c r="G16" s="216"/>
      <c r="H16" s="216"/>
      <c r="I16" s="98">
        <f t="shared" si="0"/>
        <v>0</v>
      </c>
      <c r="J16" s="98">
        <f t="shared" si="1"/>
        <v>0</v>
      </c>
    </row>
    <row r="17" spans="1:10" ht="16" thickBot="1" x14ac:dyDescent="0.4">
      <c r="A17" s="21">
        <v>13</v>
      </c>
      <c r="B17" s="22"/>
      <c r="C17" s="79"/>
      <c r="D17" s="79"/>
      <c r="E17" s="79"/>
      <c r="F17" s="79"/>
      <c r="G17" s="216"/>
      <c r="H17" s="216"/>
      <c r="I17" s="98">
        <f t="shared" si="0"/>
        <v>0</v>
      </c>
      <c r="J17" s="98">
        <f t="shared" si="1"/>
        <v>0</v>
      </c>
    </row>
    <row r="18" spans="1:10" ht="16" thickBot="1" x14ac:dyDescent="0.4">
      <c r="A18" s="21">
        <v>14</v>
      </c>
      <c r="B18" s="22"/>
      <c r="C18" s="79"/>
      <c r="D18" s="79"/>
      <c r="E18" s="79"/>
      <c r="F18" s="79"/>
      <c r="G18" s="216"/>
      <c r="H18" s="216"/>
      <c r="I18" s="98">
        <f t="shared" si="0"/>
        <v>0</v>
      </c>
      <c r="J18" s="98">
        <f t="shared" si="1"/>
        <v>0</v>
      </c>
    </row>
    <row r="19" spans="1:10" ht="16" thickBot="1" x14ac:dyDescent="0.4">
      <c r="A19" s="21">
        <v>15</v>
      </c>
      <c r="B19" s="22"/>
      <c r="C19" s="79"/>
      <c r="D19" s="79"/>
      <c r="E19" s="79"/>
      <c r="F19" s="79"/>
      <c r="G19" s="216"/>
      <c r="H19" s="216"/>
      <c r="I19" s="98">
        <f t="shared" si="0"/>
        <v>0</v>
      </c>
      <c r="J19" s="98">
        <f t="shared" si="1"/>
        <v>0</v>
      </c>
    </row>
    <row r="20" spans="1:10" ht="16" thickBot="1" x14ac:dyDescent="0.4">
      <c r="A20" s="21">
        <v>16</v>
      </c>
      <c r="B20" s="22"/>
      <c r="C20" s="79"/>
      <c r="D20" s="79"/>
      <c r="E20" s="79"/>
      <c r="F20" s="79"/>
      <c r="G20" s="216"/>
      <c r="H20" s="216"/>
      <c r="I20" s="98">
        <f t="shared" si="0"/>
        <v>0</v>
      </c>
      <c r="J20" s="98">
        <f t="shared" si="1"/>
        <v>0</v>
      </c>
    </row>
    <row r="21" spans="1:10" ht="16" thickBot="1" x14ac:dyDescent="0.4">
      <c r="A21" s="21">
        <v>17</v>
      </c>
      <c r="B21" s="22"/>
      <c r="C21" s="79"/>
      <c r="D21" s="79"/>
      <c r="E21" s="79"/>
      <c r="F21" s="79"/>
      <c r="G21" s="216"/>
      <c r="H21" s="216"/>
      <c r="I21" s="98">
        <f t="shared" si="0"/>
        <v>0</v>
      </c>
      <c r="J21" s="98">
        <f t="shared" si="1"/>
        <v>0</v>
      </c>
    </row>
    <row r="22" spans="1:10" ht="16" thickBot="1" x14ac:dyDescent="0.4">
      <c r="A22" s="21">
        <v>18</v>
      </c>
      <c r="B22" s="22"/>
      <c r="C22" s="79"/>
      <c r="D22" s="79"/>
      <c r="E22" s="79"/>
      <c r="F22" s="79"/>
      <c r="G22" s="216"/>
      <c r="H22" s="216"/>
      <c r="I22" s="98">
        <f t="shared" si="0"/>
        <v>0</v>
      </c>
      <c r="J22" s="98">
        <f t="shared" si="1"/>
        <v>0</v>
      </c>
    </row>
    <row r="23" spans="1:10" ht="16" thickBot="1" x14ac:dyDescent="0.4">
      <c r="A23" s="21">
        <v>19</v>
      </c>
      <c r="B23" s="22"/>
      <c r="C23" s="79"/>
      <c r="D23" s="79"/>
      <c r="E23" s="79"/>
      <c r="F23" s="79"/>
      <c r="G23" s="216"/>
      <c r="H23" s="216"/>
      <c r="I23" s="98">
        <f t="shared" si="0"/>
        <v>0</v>
      </c>
      <c r="J23" s="98">
        <f t="shared" si="1"/>
        <v>0</v>
      </c>
    </row>
    <row r="24" spans="1:10" ht="16" thickBot="1" x14ac:dyDescent="0.4">
      <c r="A24" s="21">
        <v>20</v>
      </c>
      <c r="B24" s="22"/>
      <c r="C24" s="79"/>
      <c r="D24" s="79"/>
      <c r="E24" s="79"/>
      <c r="F24" s="79"/>
      <c r="G24" s="216"/>
      <c r="H24" s="216"/>
      <c r="I24" s="98">
        <f t="shared" si="0"/>
        <v>0</v>
      </c>
      <c r="J24" s="98">
        <f t="shared" si="1"/>
        <v>0</v>
      </c>
    </row>
    <row r="25" spans="1:10" ht="16" thickBot="1" x14ac:dyDescent="0.4">
      <c r="A25" s="21">
        <v>21</v>
      </c>
      <c r="B25" s="22"/>
      <c r="C25" s="79"/>
      <c r="D25" s="79"/>
      <c r="E25" s="79"/>
      <c r="F25" s="79"/>
      <c r="G25" s="216"/>
      <c r="H25" s="216"/>
      <c r="I25" s="98">
        <f t="shared" si="0"/>
        <v>0</v>
      </c>
      <c r="J25" s="98">
        <f t="shared" si="1"/>
        <v>0</v>
      </c>
    </row>
    <row r="26" spans="1:10" ht="16" thickBot="1" x14ac:dyDescent="0.4">
      <c r="A26" s="21">
        <v>22</v>
      </c>
      <c r="B26" s="22"/>
      <c r="C26" s="79"/>
      <c r="D26" s="79"/>
      <c r="E26" s="79"/>
      <c r="F26" s="79"/>
      <c r="G26" s="216"/>
      <c r="H26" s="216"/>
      <c r="I26" s="98">
        <f t="shared" si="0"/>
        <v>0</v>
      </c>
      <c r="J26" s="98">
        <f t="shared" si="1"/>
        <v>0</v>
      </c>
    </row>
    <row r="27" spans="1:10" ht="16" thickBot="1" x14ac:dyDescent="0.4">
      <c r="A27" s="21">
        <v>23</v>
      </c>
      <c r="B27" s="22"/>
      <c r="C27" s="79"/>
      <c r="D27" s="79"/>
      <c r="E27" s="79"/>
      <c r="F27" s="79"/>
      <c r="G27" s="216"/>
      <c r="H27" s="216"/>
      <c r="I27" s="98">
        <f t="shared" si="0"/>
        <v>0</v>
      </c>
      <c r="J27" s="98">
        <f t="shared" si="1"/>
        <v>0</v>
      </c>
    </row>
    <row r="28" spans="1:10" ht="16" thickBot="1" x14ac:dyDescent="0.4">
      <c r="A28" s="21">
        <v>24</v>
      </c>
      <c r="B28" s="22"/>
      <c r="C28" s="79"/>
      <c r="D28" s="79"/>
      <c r="E28" s="79"/>
      <c r="F28" s="79"/>
      <c r="G28" s="216"/>
      <c r="H28" s="216"/>
      <c r="I28" s="98">
        <f t="shared" si="0"/>
        <v>0</v>
      </c>
      <c r="J28" s="98">
        <f t="shared" si="1"/>
        <v>0</v>
      </c>
    </row>
    <row r="29" spans="1:10" ht="16" thickBot="1" x14ac:dyDescent="0.4">
      <c r="A29" s="21"/>
      <c r="B29" s="37" t="s">
        <v>17</v>
      </c>
      <c r="C29" s="38">
        <f>(C5+C6+C7+C8+C9+C10+C11+C12+C13+C14+C15+C16+C17+C18+C19+C20+C21+C22+C23+C24+C25+C26+C27+C28)/COUNTA($B$5:$B$28)</f>
        <v>3.3333333333333335</v>
      </c>
      <c r="D29" s="38">
        <f t="shared" ref="D29:H29" si="2">(D5+D6+D7+D8+D9+D10+D11+D12+D13+D14+D15+D16+D17+D18+D19+D20+D21+D22+D23+D24+D25+D26+D27+D28)/COUNTA($B$5:$B$28)</f>
        <v>4.333333333333333</v>
      </c>
      <c r="E29" s="38">
        <f t="shared" si="2"/>
        <v>3</v>
      </c>
      <c r="F29" s="38">
        <f t="shared" si="2"/>
        <v>4</v>
      </c>
      <c r="G29" s="38">
        <f t="shared" si="2"/>
        <v>3.3333333333333335</v>
      </c>
      <c r="H29" s="38">
        <f t="shared" si="2"/>
        <v>4</v>
      </c>
      <c r="I29" s="97">
        <f t="shared" si="0"/>
        <v>3.2222222222222228</v>
      </c>
      <c r="J29" s="97">
        <f t="shared" si="1"/>
        <v>4.1111111111111107</v>
      </c>
    </row>
    <row r="31" spans="1:10" ht="15.5" x14ac:dyDescent="0.35">
      <c r="B31" s="104" t="s">
        <v>18</v>
      </c>
      <c r="C31" s="101"/>
      <c r="D31" s="101"/>
      <c r="E31" s="101"/>
      <c r="F31" s="101"/>
      <c r="G31" s="101"/>
    </row>
    <row r="32" spans="1:10" ht="30" x14ac:dyDescent="0.35">
      <c r="B32" s="105"/>
      <c r="C32" s="102" t="s">
        <v>19</v>
      </c>
      <c r="D32" s="102" t="s">
        <v>20</v>
      </c>
      <c r="E32" s="102" t="s">
        <v>21</v>
      </c>
      <c r="F32" s="102" t="s">
        <v>22</v>
      </c>
      <c r="G32" s="101"/>
    </row>
    <row r="33" spans="2:7" ht="15.5" x14ac:dyDescent="0.35">
      <c r="B33" s="105" t="s">
        <v>23</v>
      </c>
      <c r="C33" s="82">
        <f>COUNTA($B$5:$B$28)</f>
        <v>3</v>
      </c>
      <c r="D33" s="39">
        <f>COUNTIF(I5:I28,"&gt;=3,8")</f>
        <v>1</v>
      </c>
      <c r="E33" s="39">
        <f>COUNTIFS(I5:I28,"&lt;3,7",I5:I28,"&gt;=2,3")</f>
        <v>2</v>
      </c>
      <c r="F33" s="39">
        <f>COUNTIFS(I5:I28,"&lt;2,2",I5:I28,"&gt;0")</f>
        <v>0</v>
      </c>
      <c r="G33" s="101"/>
    </row>
    <row r="34" spans="2:7" ht="15.5" x14ac:dyDescent="0.35">
      <c r="B34" s="105" t="s">
        <v>24</v>
      </c>
      <c r="C34" s="82">
        <v>100</v>
      </c>
      <c r="D34" s="96">
        <f>D33*C34/C33</f>
        <v>33.333333333333336</v>
      </c>
      <c r="E34" s="96">
        <f>E33*C34/C33</f>
        <v>66.666666666666671</v>
      </c>
      <c r="F34" s="96">
        <f>F33*C34/C33</f>
        <v>0</v>
      </c>
      <c r="G34" s="101"/>
    </row>
    <row r="35" spans="2:7" ht="15.5" x14ac:dyDescent="0.35">
      <c r="B35" s="104" t="s">
        <v>25</v>
      </c>
      <c r="C35" s="101"/>
      <c r="D35" s="101"/>
      <c r="E35" s="101"/>
      <c r="F35" s="101"/>
      <c r="G35" s="101"/>
    </row>
    <row r="36" spans="2:7" ht="30" x14ac:dyDescent="0.35">
      <c r="B36" s="105"/>
      <c r="C36" s="103" t="s">
        <v>19</v>
      </c>
      <c r="D36" s="102" t="s">
        <v>20</v>
      </c>
      <c r="E36" s="102" t="s">
        <v>21</v>
      </c>
      <c r="F36" s="102" t="s">
        <v>22</v>
      </c>
      <c r="G36" s="101"/>
    </row>
    <row r="37" spans="2:7" ht="15.5" x14ac:dyDescent="0.35">
      <c r="B37" s="105" t="s">
        <v>23</v>
      </c>
      <c r="C37" s="82">
        <f>COUNTA(B4:B27)</f>
        <v>3</v>
      </c>
      <c r="D37" s="39">
        <f>COUNTIF(J5:J28,"&gt;=3,8")</f>
        <v>2</v>
      </c>
      <c r="E37" s="39">
        <f>COUNTIFS(J5:J28,"&lt;3,7",J5:J28,"&gt;=2,3")</f>
        <v>1</v>
      </c>
      <c r="F37" s="39">
        <f>COUNTIFS(J5:J28,"&lt;2,2",J5:J28,"&gt;0")</f>
        <v>0</v>
      </c>
      <c r="G37" s="101"/>
    </row>
    <row r="38" spans="2:7" ht="15.5" x14ac:dyDescent="0.35">
      <c r="B38" s="105" t="s">
        <v>24</v>
      </c>
      <c r="C38" s="82">
        <v>100</v>
      </c>
      <c r="D38" s="96">
        <f>D37*C38/C37</f>
        <v>66.666666666666671</v>
      </c>
      <c r="E38" s="96">
        <f>E37*C38/C37</f>
        <v>33.333333333333336</v>
      </c>
      <c r="F38" s="96">
        <f>F37*C38/C37</f>
        <v>0</v>
      </c>
      <c r="G38" s="101"/>
    </row>
  </sheetData>
  <sheetProtection algorithmName="SHA-512" hashValue="eOfxqlF/6eQTsls7LTpoC23cp6DZIU0/SxcUlPK2C5ZKu2ucgF2BMQjyoMXJPazY2w+1TP+NbjlDjEkDhWQDRw==" saltValue="/MbWnnfo5LlkRMMY39ECLg==" spinCount="100000" sheet="1" objects="1" formatCells="0" formatColumns="0" formatRows="0" insertColumns="0" insertRows="0" insertHyperlinks="0" deleteColumns="0" deleteRows="0" sort="0" autoFilter="0" pivotTables="0"/>
  <mergeCells count="7">
    <mergeCell ref="A3:A4"/>
    <mergeCell ref="B3:B4"/>
    <mergeCell ref="I2:J2"/>
    <mergeCell ref="I3:J3"/>
    <mergeCell ref="C3:D3"/>
    <mergeCell ref="E3:F3"/>
    <mergeCell ref="G3:H3"/>
  </mergeCells>
  <hyperlinks>
    <hyperlink ref="I2" location="ОГЛАВЛЕНИЕ!A1" display="ОГЛАВЛЕНИЕ" xr:uid="{07920D0C-CC8F-44B6-9D87-0F7B43B22329}"/>
  </hyperlinks>
  <pageMargins left="0.6333333333333333" right="0.53676470588235292" top="0.75" bottom="0.75" header="0.3" footer="0.3"/>
  <pageSetup paperSize="9" scale="76" fitToHeight="0" orientation="portrait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F7042-CFDA-4415-854D-BB334E68ED42}">
  <sheetPr codeName="Лист22">
    <tabColor rgb="FFFFFF00"/>
    <pageSetUpPr fitToPage="1"/>
  </sheetPr>
  <dimension ref="A1:G42"/>
  <sheetViews>
    <sheetView view="pageLayout" zoomScaleNormal="100" workbookViewId="0">
      <selection activeCell="A4" sqref="A4"/>
    </sheetView>
  </sheetViews>
  <sheetFormatPr defaultRowHeight="14.5" x14ac:dyDescent="0.35"/>
  <cols>
    <col min="1" max="1" width="9.453125" customWidth="1"/>
    <col min="2" max="2" width="12.1796875" customWidth="1"/>
    <col min="3" max="3" width="16.54296875" customWidth="1"/>
    <col min="4" max="4" width="16.453125" customWidth="1"/>
    <col min="5" max="5" width="13.81640625" customWidth="1"/>
    <col min="6" max="6" width="17.54296875" customWidth="1"/>
    <col min="7" max="7" width="15.453125" customWidth="1"/>
  </cols>
  <sheetData>
    <row r="1" spans="1:7" ht="17.5" x14ac:dyDescent="0.35">
      <c r="A1" s="365" t="s">
        <v>42</v>
      </c>
      <c r="B1" s="365"/>
      <c r="C1" s="365"/>
      <c r="D1" s="365"/>
      <c r="E1" s="365"/>
      <c r="F1" s="365"/>
      <c r="G1" s="365"/>
    </row>
    <row r="2" spans="1:7" ht="17.5" x14ac:dyDescent="0.35">
      <c r="A2" s="365" t="s">
        <v>43</v>
      </c>
      <c r="B2" s="365"/>
      <c r="C2" s="365"/>
      <c r="D2" s="365"/>
      <c r="E2" s="365"/>
      <c r="F2" s="365"/>
      <c r="G2" s="365"/>
    </row>
    <row r="3" spans="1:7" ht="17.5" x14ac:dyDescent="0.35">
      <c r="A3" s="42"/>
      <c r="B3" s="42"/>
      <c r="C3" s="42"/>
      <c r="D3" s="42"/>
      <c r="E3" s="42"/>
      <c r="F3" s="42"/>
      <c r="G3" s="42"/>
    </row>
    <row r="4" spans="1:7" ht="56" x14ac:dyDescent="0.35">
      <c r="A4" s="111" t="s">
        <v>106</v>
      </c>
      <c r="B4" s="52" t="s">
        <v>44</v>
      </c>
      <c r="C4" s="52" t="s">
        <v>45</v>
      </c>
      <c r="D4" s="52" t="s">
        <v>36</v>
      </c>
      <c r="E4" s="52" t="s">
        <v>46</v>
      </c>
      <c r="F4" s="217" t="s">
        <v>212</v>
      </c>
      <c r="G4" s="106" t="s">
        <v>47</v>
      </c>
    </row>
    <row r="5" spans="1:7" x14ac:dyDescent="0.35">
      <c r="A5" s="93"/>
      <c r="B5" s="107">
        <v>1</v>
      </c>
      <c r="C5" s="107">
        <v>2</v>
      </c>
      <c r="D5" s="107">
        <v>3</v>
      </c>
      <c r="E5" s="107">
        <v>4</v>
      </c>
      <c r="F5" s="107">
        <v>5</v>
      </c>
      <c r="G5" s="108" t="s">
        <v>107</v>
      </c>
    </row>
    <row r="6" spans="1:7" x14ac:dyDescent="0.35">
      <c r="A6" s="109" t="s">
        <v>26</v>
      </c>
      <c r="B6" s="112">
        <f>'ХЭ-1'!I32</f>
        <v>3.3333333333333335</v>
      </c>
      <c r="C6" s="112">
        <f>'ХЭ-1'!U32</f>
        <v>0.83333333333333326</v>
      </c>
      <c r="D6" s="112">
        <f>'ХЭ-1'!AA32</f>
        <v>1.3333333333333333</v>
      </c>
      <c r="E6" s="112">
        <f>'ХЭ-2'!S30</f>
        <v>2.75</v>
      </c>
      <c r="F6" s="112">
        <f>'ХЭ-3'!I29</f>
        <v>3.2222222222222228</v>
      </c>
      <c r="G6" s="110">
        <f>(B6+C6+D6+E6+F6)/5</f>
        <v>2.2944444444444447</v>
      </c>
    </row>
    <row r="7" spans="1:7" x14ac:dyDescent="0.35">
      <c r="A7" s="109" t="s">
        <v>27</v>
      </c>
      <c r="B7" s="112">
        <f>'ХЭ-1'!J32</f>
        <v>4.333333333333333</v>
      </c>
      <c r="C7" s="112">
        <f>'ХЭ-1'!V32</f>
        <v>1.1666666666666665</v>
      </c>
      <c r="D7" s="112">
        <f>'ХЭ-1'!AB32</f>
        <v>1.6666666666666667</v>
      </c>
      <c r="E7" s="112">
        <f>'ХЭ-2'!T30</f>
        <v>3.75</v>
      </c>
      <c r="F7" s="112">
        <f>'ХЭ-3'!J29</f>
        <v>4.1111111111111107</v>
      </c>
      <c r="G7" s="110">
        <f>(B7+C7+D7+E7+F7)/5</f>
        <v>3.0055555555555555</v>
      </c>
    </row>
    <row r="8" spans="1:7" x14ac:dyDescent="0.35">
      <c r="A8" s="1"/>
      <c r="B8" s="1"/>
      <c r="C8" s="1"/>
      <c r="D8" s="1"/>
      <c r="E8" s="1"/>
      <c r="F8" s="1"/>
      <c r="G8" s="1"/>
    </row>
    <row r="9" spans="1:7" x14ac:dyDescent="0.35">
      <c r="A9" s="1"/>
      <c r="B9" s="1"/>
      <c r="C9" s="1"/>
      <c r="D9" s="1"/>
      <c r="E9" s="1"/>
      <c r="F9" s="1"/>
      <c r="G9" s="1"/>
    </row>
    <row r="10" spans="1:7" x14ac:dyDescent="0.35">
      <c r="A10" s="1"/>
      <c r="B10" s="1"/>
      <c r="C10" s="1"/>
      <c r="D10" s="1"/>
      <c r="E10" s="1"/>
      <c r="F10" s="1"/>
      <c r="G10" s="1"/>
    </row>
    <row r="11" spans="1:7" x14ac:dyDescent="0.35">
      <c r="A11" s="1"/>
      <c r="B11" s="1"/>
      <c r="C11" s="1"/>
      <c r="D11" s="1"/>
      <c r="E11" s="1"/>
      <c r="F11" s="1"/>
      <c r="G11" s="1"/>
    </row>
    <row r="12" spans="1:7" x14ac:dyDescent="0.35">
      <c r="A12" s="1"/>
      <c r="B12" s="1"/>
      <c r="C12" s="1"/>
      <c r="D12" s="1"/>
      <c r="E12" s="1"/>
      <c r="F12" s="1"/>
      <c r="G12" s="1"/>
    </row>
    <row r="13" spans="1:7" x14ac:dyDescent="0.35">
      <c r="A13" s="1"/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5" spans="1:7" x14ac:dyDescent="0.35">
      <c r="A15" s="1"/>
      <c r="B15" s="1"/>
      <c r="C15" s="1"/>
      <c r="D15" s="1"/>
      <c r="E15" s="1"/>
      <c r="F15" s="1"/>
      <c r="G15" s="1"/>
    </row>
    <row r="16" spans="1:7" x14ac:dyDescent="0.35">
      <c r="A16" s="1"/>
      <c r="B16" s="1"/>
      <c r="C16" s="1"/>
      <c r="D16" s="1"/>
      <c r="E16" s="1"/>
      <c r="F16" s="1"/>
      <c r="G16" s="1"/>
    </row>
    <row r="17" spans="1:7" x14ac:dyDescent="0.35">
      <c r="A17" s="1"/>
      <c r="B17" s="1"/>
      <c r="C17" s="1"/>
      <c r="D17" s="1"/>
      <c r="E17" s="1"/>
      <c r="F17" s="1"/>
      <c r="G17" s="1"/>
    </row>
    <row r="18" spans="1:7" x14ac:dyDescent="0.35">
      <c r="A18" s="1"/>
      <c r="B18" s="1"/>
      <c r="C18" s="1"/>
      <c r="D18" s="1"/>
      <c r="E18" s="1"/>
      <c r="F18" s="1"/>
      <c r="G18" s="1"/>
    </row>
    <row r="19" spans="1:7" x14ac:dyDescent="0.35">
      <c r="A19" s="1"/>
      <c r="B19" s="1"/>
      <c r="C19" s="1"/>
      <c r="D19" s="1"/>
      <c r="E19" s="1"/>
      <c r="F19" s="1"/>
      <c r="G19" s="1"/>
    </row>
    <row r="20" spans="1:7" x14ac:dyDescent="0.35">
      <c r="A20" s="1"/>
      <c r="B20" s="1"/>
      <c r="C20" s="1"/>
      <c r="D20" s="1"/>
      <c r="E20" s="1"/>
      <c r="F20" s="1"/>
      <c r="G20" s="1"/>
    </row>
    <row r="21" spans="1:7" x14ac:dyDescent="0.35">
      <c r="A21" s="1"/>
      <c r="B21" s="1"/>
      <c r="C21" s="1"/>
      <c r="D21" s="1"/>
      <c r="E21" s="1"/>
      <c r="F21" s="1"/>
      <c r="G21" s="1"/>
    </row>
    <row r="22" spans="1:7" x14ac:dyDescent="0.35">
      <c r="A22" s="1"/>
      <c r="B22" s="1"/>
      <c r="C22" s="1"/>
      <c r="D22" s="1"/>
      <c r="E22" s="1"/>
      <c r="F22" s="1"/>
      <c r="G22" s="1"/>
    </row>
    <row r="23" spans="1:7" x14ac:dyDescent="0.35">
      <c r="A23" s="1"/>
      <c r="B23" s="1"/>
      <c r="C23" s="1"/>
      <c r="D23" s="1"/>
      <c r="E23" s="1"/>
      <c r="F23" s="1"/>
      <c r="G23" s="1"/>
    </row>
    <row r="24" spans="1:7" x14ac:dyDescent="0.35">
      <c r="A24" s="1"/>
      <c r="B24" s="1"/>
      <c r="C24" s="1"/>
      <c r="D24" s="1"/>
      <c r="E24" s="1"/>
      <c r="F24" s="1"/>
      <c r="G24" s="1"/>
    </row>
    <row r="25" spans="1:7" x14ac:dyDescent="0.35">
      <c r="A25" s="1"/>
      <c r="B25" s="1"/>
      <c r="C25" s="1"/>
      <c r="D25" s="1"/>
      <c r="E25" s="1"/>
      <c r="F25" s="1"/>
      <c r="G25" s="1"/>
    </row>
    <row r="26" spans="1:7" ht="15.5" x14ac:dyDescent="0.35">
      <c r="A26" s="49" t="s">
        <v>28</v>
      </c>
      <c r="B26" s="1"/>
      <c r="C26" s="1"/>
      <c r="D26" s="1"/>
      <c r="E26" s="1"/>
      <c r="F26" s="1"/>
      <c r="G26" s="1"/>
    </row>
    <row r="27" spans="1:7" ht="15.5" x14ac:dyDescent="0.35">
      <c r="A27" s="339" t="s">
        <v>29</v>
      </c>
      <c r="B27" s="339"/>
      <c r="C27" s="340"/>
      <c r="D27" s="340"/>
      <c r="E27" s="340"/>
      <c r="F27" s="340"/>
      <c r="G27" s="340"/>
    </row>
    <row r="28" spans="1:7" x14ac:dyDescent="0.35">
      <c r="A28" s="71"/>
      <c r="B28" s="71"/>
      <c r="C28" s="341"/>
      <c r="D28" s="341"/>
      <c r="E28" s="341"/>
      <c r="F28" s="341"/>
      <c r="G28" s="341"/>
    </row>
    <row r="29" spans="1:7" x14ac:dyDescent="0.35">
      <c r="A29" s="72"/>
      <c r="B29" s="72"/>
      <c r="C29" s="341"/>
      <c r="D29" s="341"/>
      <c r="E29" s="341"/>
      <c r="F29" s="341"/>
      <c r="G29" s="341"/>
    </row>
    <row r="30" spans="1:7" x14ac:dyDescent="0.35">
      <c r="A30" s="72"/>
      <c r="B30" s="72"/>
      <c r="C30" s="341"/>
      <c r="D30" s="341"/>
      <c r="E30" s="341"/>
      <c r="F30" s="341"/>
      <c r="G30" s="341"/>
    </row>
    <row r="31" spans="1:7" x14ac:dyDescent="0.35">
      <c r="A31" s="72"/>
      <c r="B31" s="72"/>
      <c r="C31" s="341"/>
      <c r="D31" s="341"/>
      <c r="E31" s="341"/>
      <c r="F31" s="341"/>
      <c r="G31" s="341"/>
    </row>
    <row r="32" spans="1:7" x14ac:dyDescent="0.35">
      <c r="A32" s="72"/>
      <c r="B32" s="72"/>
      <c r="C32" s="341"/>
      <c r="D32" s="341"/>
      <c r="E32" s="341"/>
      <c r="F32" s="341"/>
      <c r="G32" s="341"/>
    </row>
    <row r="33" spans="1:7" x14ac:dyDescent="0.35">
      <c r="A33" s="72"/>
      <c r="B33" s="72"/>
      <c r="C33" s="341"/>
      <c r="D33" s="341"/>
      <c r="E33" s="341"/>
      <c r="F33" s="341"/>
      <c r="G33" s="341"/>
    </row>
    <row r="34" spans="1:7" x14ac:dyDescent="0.35">
      <c r="A34" s="1"/>
      <c r="B34" s="1"/>
      <c r="C34" s="1"/>
      <c r="D34" s="1"/>
      <c r="E34" s="1"/>
      <c r="F34" s="1"/>
      <c r="G34" s="1"/>
    </row>
    <row r="35" spans="1:7" ht="15.5" x14ac:dyDescent="0.35">
      <c r="A35" s="339" t="s">
        <v>30</v>
      </c>
      <c r="B35" s="339"/>
      <c r="C35" s="340"/>
      <c r="D35" s="340"/>
      <c r="E35" s="340"/>
      <c r="F35" s="340"/>
      <c r="G35" s="340"/>
    </row>
    <row r="36" spans="1:7" x14ac:dyDescent="0.35">
      <c r="A36" s="71"/>
      <c r="B36" s="71"/>
      <c r="C36" s="341"/>
      <c r="D36" s="341"/>
      <c r="E36" s="341"/>
      <c r="F36" s="341"/>
      <c r="G36" s="341"/>
    </row>
    <row r="37" spans="1:7" x14ac:dyDescent="0.35">
      <c r="A37" s="72"/>
      <c r="B37" s="72"/>
      <c r="C37" s="341"/>
      <c r="D37" s="341"/>
      <c r="E37" s="341"/>
      <c r="F37" s="341"/>
      <c r="G37" s="341"/>
    </row>
    <row r="38" spans="1:7" x14ac:dyDescent="0.35">
      <c r="A38" s="72"/>
      <c r="B38" s="72"/>
      <c r="C38" s="341"/>
      <c r="D38" s="341"/>
      <c r="E38" s="341"/>
      <c r="F38" s="341"/>
      <c r="G38" s="341"/>
    </row>
    <row r="39" spans="1:7" x14ac:dyDescent="0.35">
      <c r="A39" s="72"/>
      <c r="B39" s="72"/>
      <c r="C39" s="341"/>
      <c r="D39" s="341"/>
      <c r="E39" s="341"/>
      <c r="F39" s="341"/>
      <c r="G39" s="341"/>
    </row>
    <row r="40" spans="1:7" x14ac:dyDescent="0.35">
      <c r="A40" s="72"/>
      <c r="B40" s="72"/>
      <c r="C40" s="341"/>
      <c r="D40" s="341"/>
      <c r="E40" s="341"/>
      <c r="F40" s="341"/>
      <c r="G40" s="341"/>
    </row>
    <row r="41" spans="1:7" x14ac:dyDescent="0.35">
      <c r="A41" s="72"/>
      <c r="B41" s="72"/>
      <c r="C41" s="341"/>
      <c r="D41" s="341"/>
      <c r="E41" s="341"/>
      <c r="F41" s="341"/>
      <c r="G41" s="341"/>
    </row>
    <row r="42" spans="1:7" x14ac:dyDescent="0.35">
      <c r="A42" s="1"/>
      <c r="B42" s="1"/>
      <c r="C42" s="1"/>
      <c r="D42" s="1"/>
      <c r="E42" s="1"/>
      <c r="F42" s="1"/>
      <c r="G42" s="1"/>
    </row>
  </sheetData>
  <sheetProtection algorithmName="SHA-512" hashValue="VgTtuukWIg3+ky4dcz6LA+7anRUas26kfJ9nWMJpS8axFSIhNJ++R/cmt6kQ0FG/r7080fbLA7f6RgY+YmaeYQ==" saltValue="zDlE2jKt1/TIfvr8chzqhA==" spinCount="100000" sheet="1" objects="1" formatCells="0" formatColumns="0" formatRows="0" insertColumns="0" insertRows="0" insertHyperlinks="0" deleteColumns="0" deleteRows="0" sort="0" autoFilter="0" pivotTables="0"/>
  <mergeCells count="18">
    <mergeCell ref="C41:G41"/>
    <mergeCell ref="C30:G30"/>
    <mergeCell ref="C31:G31"/>
    <mergeCell ref="C32:G32"/>
    <mergeCell ref="C33:G33"/>
    <mergeCell ref="C36:G36"/>
    <mergeCell ref="C37:G37"/>
    <mergeCell ref="C38:G38"/>
    <mergeCell ref="C39:G39"/>
    <mergeCell ref="C40:G40"/>
    <mergeCell ref="A35:B35"/>
    <mergeCell ref="C35:G35"/>
    <mergeCell ref="A1:G1"/>
    <mergeCell ref="A2:G2"/>
    <mergeCell ref="A27:B27"/>
    <mergeCell ref="C27:G27"/>
    <mergeCell ref="C28:G28"/>
    <mergeCell ref="C29:G29"/>
  </mergeCells>
  <hyperlinks>
    <hyperlink ref="A4" location="ОГЛАВЛЕНИЕ!A1" display="ОГЛАВЛЕНИЕ" xr:uid="{A23BD271-AD8F-44D5-8F1E-CC83F7961CE1}"/>
  </hyperlinks>
  <pageMargins left="0.7" right="0.7" top="0.75" bottom="0.75" header="0.3" footer="0.3"/>
  <pageSetup paperSize="9" scale="86" orientation="portrait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54C23-4D67-47FB-AD0F-FAF80B282606}">
  <sheetPr codeName="Лист23">
    <tabColor rgb="FF00B0F0"/>
    <pageSetUpPr fitToPage="1"/>
  </sheetPr>
  <dimension ref="A1:AB44"/>
  <sheetViews>
    <sheetView view="pageLayout" zoomScale="55" zoomScaleNormal="100" zoomScalePageLayoutView="55" workbookViewId="0">
      <selection activeCell="AA6" sqref="AA6:AB29"/>
    </sheetView>
  </sheetViews>
  <sheetFormatPr defaultColWidth="9.1796875" defaultRowHeight="14.5" x14ac:dyDescent="0.35"/>
  <cols>
    <col min="1" max="1" width="9.1796875" style="1"/>
    <col min="2" max="2" width="27.54296875" style="1" customWidth="1"/>
    <col min="3" max="6" width="9.1796875" style="1"/>
    <col min="7" max="7" width="10.54296875" style="1" customWidth="1"/>
    <col min="8" max="8" width="10.81640625" style="1" customWidth="1"/>
    <col min="9" max="12" width="9.1796875" style="1"/>
    <col min="13" max="13" width="9.54296875" style="1" customWidth="1"/>
    <col min="14" max="14" width="10.26953125" style="1" customWidth="1"/>
    <col min="15" max="15" width="9.54296875" style="1" customWidth="1"/>
    <col min="16" max="16" width="9.453125" style="1" customWidth="1"/>
    <col min="17" max="17" width="11.81640625" style="1" customWidth="1"/>
    <col min="18" max="22" width="11" style="1" customWidth="1"/>
    <col min="23" max="23" width="9.54296875" style="1" customWidth="1"/>
    <col min="24" max="24" width="9" style="1" customWidth="1"/>
    <col min="25" max="25" width="10.1796875" style="1" customWidth="1"/>
    <col min="26" max="26" width="9.1796875" style="1" customWidth="1"/>
    <col min="27" max="16384" width="9.1796875" style="1"/>
  </cols>
  <sheetData>
    <row r="1" spans="1:28" ht="17.5" x14ac:dyDescent="0.35">
      <c r="A1" s="292" t="s">
        <v>48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  <c r="Y1" s="292"/>
      <c r="Z1" s="292"/>
      <c r="AA1" s="292"/>
      <c r="AB1" s="292"/>
    </row>
    <row r="2" spans="1:28" ht="18" thickBot="1" x14ac:dyDescent="0.4">
      <c r="A2" s="12" t="s">
        <v>121</v>
      </c>
      <c r="Q2" s="412"/>
      <c r="R2" s="412"/>
      <c r="T2" s="12" t="s">
        <v>221</v>
      </c>
    </row>
    <row r="3" spans="1:28" ht="24" customHeight="1" thickBot="1" x14ac:dyDescent="0.4">
      <c r="A3" s="293" t="s">
        <v>9</v>
      </c>
      <c r="B3" s="218" t="s">
        <v>106</v>
      </c>
      <c r="C3" s="275" t="s">
        <v>214</v>
      </c>
      <c r="D3" s="276"/>
      <c r="E3" s="275" t="s">
        <v>215</v>
      </c>
      <c r="F3" s="276"/>
      <c r="G3" s="275" t="s">
        <v>216</v>
      </c>
      <c r="H3" s="276"/>
      <c r="I3" s="279" t="s">
        <v>217</v>
      </c>
      <c r="J3" s="276"/>
      <c r="K3" s="275" t="s">
        <v>218</v>
      </c>
      <c r="L3" s="276"/>
      <c r="M3" s="275" t="s">
        <v>219</v>
      </c>
      <c r="N3" s="276"/>
      <c r="O3" s="275" t="s">
        <v>213</v>
      </c>
      <c r="P3" s="276"/>
      <c r="Q3" s="275" t="s">
        <v>220</v>
      </c>
      <c r="R3" s="276"/>
      <c r="S3" s="283" t="s">
        <v>49</v>
      </c>
      <c r="T3" s="413"/>
      <c r="U3" s="272" t="s">
        <v>222</v>
      </c>
      <c r="V3" s="272"/>
      <c r="W3" s="272" t="s">
        <v>223</v>
      </c>
      <c r="X3" s="272"/>
      <c r="Y3" s="272" t="s">
        <v>224</v>
      </c>
      <c r="Z3" s="272"/>
      <c r="AA3" s="372" t="s">
        <v>11</v>
      </c>
      <c r="AB3" s="373"/>
    </row>
    <row r="4" spans="1:28" ht="138" customHeight="1" thickBot="1" x14ac:dyDescent="0.4">
      <c r="A4" s="294"/>
      <c r="B4" s="202" t="s">
        <v>10</v>
      </c>
      <c r="C4" s="277"/>
      <c r="D4" s="278"/>
      <c r="E4" s="277"/>
      <c r="F4" s="278"/>
      <c r="G4" s="277"/>
      <c r="H4" s="278"/>
      <c r="I4" s="280"/>
      <c r="J4" s="278"/>
      <c r="K4" s="277"/>
      <c r="L4" s="278"/>
      <c r="M4" s="277"/>
      <c r="N4" s="278"/>
      <c r="O4" s="277"/>
      <c r="P4" s="278"/>
      <c r="Q4" s="277"/>
      <c r="R4" s="278"/>
      <c r="S4" s="414"/>
      <c r="T4" s="415"/>
      <c r="U4" s="274"/>
      <c r="V4" s="274"/>
      <c r="W4" s="274"/>
      <c r="X4" s="274"/>
      <c r="Y4" s="274"/>
      <c r="Z4" s="274"/>
      <c r="AA4" s="376"/>
      <c r="AB4" s="377"/>
    </row>
    <row r="5" spans="1:28" ht="16" thickBot="1" x14ac:dyDescent="0.4">
      <c r="A5" s="295"/>
      <c r="B5" s="21"/>
      <c r="C5" s="19" t="s">
        <v>12</v>
      </c>
      <c r="D5" s="19" t="s">
        <v>13</v>
      </c>
      <c r="E5" s="19" t="s">
        <v>12</v>
      </c>
      <c r="F5" s="19" t="s">
        <v>13</v>
      </c>
      <c r="G5" s="19" t="s">
        <v>12</v>
      </c>
      <c r="H5" s="19" t="s">
        <v>13</v>
      </c>
      <c r="I5" s="19" t="s">
        <v>12</v>
      </c>
      <c r="J5" s="19" t="s">
        <v>13</v>
      </c>
      <c r="K5" s="19" t="s">
        <v>12</v>
      </c>
      <c r="L5" s="19" t="s">
        <v>13</v>
      </c>
      <c r="M5" s="19" t="s">
        <v>12</v>
      </c>
      <c r="N5" s="19" t="s">
        <v>13</v>
      </c>
      <c r="O5" s="19" t="s">
        <v>12</v>
      </c>
      <c r="P5" s="19" t="s">
        <v>13</v>
      </c>
      <c r="Q5" s="19" t="s">
        <v>12</v>
      </c>
      <c r="R5" s="19" t="s">
        <v>13</v>
      </c>
      <c r="S5" s="20" t="s">
        <v>12</v>
      </c>
      <c r="T5" s="20" t="s">
        <v>13</v>
      </c>
      <c r="U5" s="19" t="s">
        <v>12</v>
      </c>
      <c r="V5" s="19" t="s">
        <v>13</v>
      </c>
      <c r="W5" s="19" t="s">
        <v>12</v>
      </c>
      <c r="X5" s="19" t="s">
        <v>13</v>
      </c>
      <c r="Y5" s="19" t="s">
        <v>12</v>
      </c>
      <c r="Z5" s="19" t="s">
        <v>13</v>
      </c>
      <c r="AA5" s="20" t="s">
        <v>12</v>
      </c>
      <c r="AB5" s="20" t="s">
        <v>13</v>
      </c>
    </row>
    <row r="6" spans="1:28" ht="18.5" thickBot="1" x14ac:dyDescent="0.4">
      <c r="A6" s="21">
        <v>1</v>
      </c>
      <c r="B6" s="22" t="s">
        <v>14</v>
      </c>
      <c r="C6" s="188">
        <v>2</v>
      </c>
      <c r="D6" s="188">
        <v>3</v>
      </c>
      <c r="E6" s="188">
        <v>2</v>
      </c>
      <c r="F6" s="188">
        <v>3</v>
      </c>
      <c r="G6" s="188">
        <v>2</v>
      </c>
      <c r="H6" s="188">
        <v>3</v>
      </c>
      <c r="I6" s="188">
        <v>2</v>
      </c>
      <c r="J6" s="188">
        <v>3</v>
      </c>
      <c r="K6" s="188">
        <v>3</v>
      </c>
      <c r="L6" s="188">
        <v>4</v>
      </c>
      <c r="M6" s="188">
        <v>3</v>
      </c>
      <c r="N6" s="188">
        <v>4</v>
      </c>
      <c r="O6" s="188">
        <v>2</v>
      </c>
      <c r="P6" s="188">
        <v>4</v>
      </c>
      <c r="Q6" s="188">
        <v>3</v>
      </c>
      <c r="R6" s="188">
        <v>5</v>
      </c>
      <c r="S6" s="194">
        <f>(C6+E6+G6+I6+K6+M6+O6+Q6)/8</f>
        <v>2.375</v>
      </c>
      <c r="T6" s="194">
        <f>(D6+F6+H6+J6+L6+N6+P6+R6)/8</f>
        <v>3.625</v>
      </c>
      <c r="U6" s="190">
        <v>3</v>
      </c>
      <c r="V6" s="190">
        <v>4</v>
      </c>
      <c r="W6" s="190">
        <v>3</v>
      </c>
      <c r="X6" s="190">
        <v>4</v>
      </c>
      <c r="Y6" s="190">
        <v>3</v>
      </c>
      <c r="Z6" s="190">
        <v>4</v>
      </c>
      <c r="AA6" s="186">
        <f>(U6+W6+Y6)/3</f>
        <v>3</v>
      </c>
      <c r="AB6" s="186">
        <f>(V6+X6+Z6)/3</f>
        <v>4</v>
      </c>
    </row>
    <row r="7" spans="1:28" ht="18.5" thickBot="1" x14ac:dyDescent="0.4">
      <c r="A7" s="21">
        <v>2</v>
      </c>
      <c r="B7" s="22" t="s">
        <v>15</v>
      </c>
      <c r="C7" s="188">
        <v>3</v>
      </c>
      <c r="D7" s="188">
        <v>4</v>
      </c>
      <c r="E7" s="188">
        <v>2</v>
      </c>
      <c r="F7" s="188">
        <v>3</v>
      </c>
      <c r="G7" s="188">
        <v>2</v>
      </c>
      <c r="H7" s="188">
        <v>3</v>
      </c>
      <c r="I7" s="188">
        <v>2</v>
      </c>
      <c r="J7" s="188">
        <v>3</v>
      </c>
      <c r="K7" s="188">
        <v>2</v>
      </c>
      <c r="L7" s="188">
        <v>3</v>
      </c>
      <c r="M7" s="188">
        <v>2</v>
      </c>
      <c r="N7" s="188">
        <v>3</v>
      </c>
      <c r="O7" s="188">
        <v>2</v>
      </c>
      <c r="P7" s="188">
        <v>3</v>
      </c>
      <c r="Q7" s="188">
        <v>2</v>
      </c>
      <c r="R7" s="188">
        <v>3</v>
      </c>
      <c r="S7" s="194">
        <f t="shared" ref="S7:S30" si="0">(C7+E7+G7+I7+K7+M7+O7+Q7)/8</f>
        <v>2.125</v>
      </c>
      <c r="T7" s="194">
        <f t="shared" ref="T7:T30" si="1">(D7+F7+H7+J7+L7+N7+P7+R7)/8</f>
        <v>3.125</v>
      </c>
      <c r="U7" s="190">
        <v>2</v>
      </c>
      <c r="V7" s="190">
        <v>3</v>
      </c>
      <c r="W7" s="190">
        <v>2</v>
      </c>
      <c r="X7" s="190">
        <v>3</v>
      </c>
      <c r="Y7" s="190">
        <v>2</v>
      </c>
      <c r="Z7" s="190">
        <v>3</v>
      </c>
      <c r="AA7" s="186">
        <f t="shared" ref="AA7:AA30" si="2">(U7+W7+Y7)/3</f>
        <v>2</v>
      </c>
      <c r="AB7" s="186">
        <f t="shared" ref="AB7:AB30" si="3">(V7+X7+Z7)/3</f>
        <v>3</v>
      </c>
    </row>
    <row r="8" spans="1:28" ht="16.5" customHeight="1" thickBot="1" x14ac:dyDescent="0.4">
      <c r="A8" s="21">
        <v>3</v>
      </c>
      <c r="B8" s="22" t="s">
        <v>16</v>
      </c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94">
        <f t="shared" si="0"/>
        <v>0</v>
      </c>
      <c r="T8" s="194">
        <f t="shared" si="1"/>
        <v>0</v>
      </c>
      <c r="U8" s="190"/>
      <c r="V8" s="190"/>
      <c r="W8" s="190"/>
      <c r="X8" s="190"/>
      <c r="Y8" s="190"/>
      <c r="Z8" s="190"/>
      <c r="AA8" s="186">
        <f t="shared" si="2"/>
        <v>0</v>
      </c>
      <c r="AB8" s="186">
        <f t="shared" si="3"/>
        <v>0</v>
      </c>
    </row>
    <row r="9" spans="1:28" ht="18.5" thickBot="1" x14ac:dyDescent="0.4">
      <c r="A9" s="21">
        <v>4</v>
      </c>
      <c r="B9" s="22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94">
        <f t="shared" si="0"/>
        <v>0</v>
      </c>
      <c r="T9" s="194">
        <f t="shared" si="1"/>
        <v>0</v>
      </c>
      <c r="U9" s="190"/>
      <c r="V9" s="190"/>
      <c r="W9" s="190"/>
      <c r="X9" s="190"/>
      <c r="Y9" s="190"/>
      <c r="Z9" s="190"/>
      <c r="AA9" s="186">
        <f t="shared" si="2"/>
        <v>0</v>
      </c>
      <c r="AB9" s="186">
        <f t="shared" si="3"/>
        <v>0</v>
      </c>
    </row>
    <row r="10" spans="1:28" ht="18.5" thickBot="1" x14ac:dyDescent="0.4">
      <c r="A10" s="21">
        <v>5</v>
      </c>
      <c r="B10" s="22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94">
        <f t="shared" si="0"/>
        <v>0</v>
      </c>
      <c r="T10" s="194">
        <f t="shared" si="1"/>
        <v>0</v>
      </c>
      <c r="U10" s="190"/>
      <c r="V10" s="190"/>
      <c r="W10" s="190"/>
      <c r="X10" s="190"/>
      <c r="Y10" s="190"/>
      <c r="Z10" s="190"/>
      <c r="AA10" s="186">
        <f t="shared" si="2"/>
        <v>0</v>
      </c>
      <c r="AB10" s="186">
        <f t="shared" si="3"/>
        <v>0</v>
      </c>
    </row>
    <row r="11" spans="1:28" ht="18.5" thickBot="1" x14ac:dyDescent="0.4">
      <c r="A11" s="21">
        <v>6</v>
      </c>
      <c r="B11" s="22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94">
        <f t="shared" si="0"/>
        <v>0</v>
      </c>
      <c r="T11" s="194">
        <f t="shared" si="1"/>
        <v>0</v>
      </c>
      <c r="U11" s="190"/>
      <c r="V11" s="190"/>
      <c r="W11" s="190"/>
      <c r="X11" s="190"/>
      <c r="Y11" s="190"/>
      <c r="Z11" s="190"/>
      <c r="AA11" s="186">
        <f t="shared" si="2"/>
        <v>0</v>
      </c>
      <c r="AB11" s="186">
        <f t="shared" si="3"/>
        <v>0</v>
      </c>
    </row>
    <row r="12" spans="1:28" ht="18.5" thickBot="1" x14ac:dyDescent="0.4">
      <c r="A12" s="21">
        <v>7</v>
      </c>
      <c r="B12" s="22"/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94">
        <f t="shared" si="0"/>
        <v>0</v>
      </c>
      <c r="T12" s="194">
        <f t="shared" si="1"/>
        <v>0</v>
      </c>
      <c r="U12" s="190"/>
      <c r="V12" s="190"/>
      <c r="W12" s="190"/>
      <c r="X12" s="190"/>
      <c r="Y12" s="190"/>
      <c r="Z12" s="190"/>
      <c r="AA12" s="186">
        <f t="shared" si="2"/>
        <v>0</v>
      </c>
      <c r="AB12" s="186">
        <f t="shared" si="3"/>
        <v>0</v>
      </c>
    </row>
    <row r="13" spans="1:28" ht="18.5" thickBot="1" x14ac:dyDescent="0.4">
      <c r="A13" s="21">
        <v>8</v>
      </c>
      <c r="B13" s="22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94">
        <f t="shared" si="0"/>
        <v>0</v>
      </c>
      <c r="T13" s="194">
        <f t="shared" si="1"/>
        <v>0</v>
      </c>
      <c r="U13" s="190"/>
      <c r="V13" s="190"/>
      <c r="W13" s="190"/>
      <c r="X13" s="190"/>
      <c r="Y13" s="190"/>
      <c r="Z13" s="190"/>
      <c r="AA13" s="186">
        <f t="shared" si="2"/>
        <v>0</v>
      </c>
      <c r="AB13" s="186">
        <f t="shared" si="3"/>
        <v>0</v>
      </c>
    </row>
    <row r="14" spans="1:28" ht="18.5" thickBot="1" x14ac:dyDescent="0.4">
      <c r="A14" s="21">
        <v>9</v>
      </c>
      <c r="B14" s="22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94">
        <f t="shared" si="0"/>
        <v>0</v>
      </c>
      <c r="T14" s="194">
        <f t="shared" si="1"/>
        <v>0</v>
      </c>
      <c r="U14" s="190"/>
      <c r="V14" s="190"/>
      <c r="W14" s="190"/>
      <c r="X14" s="190"/>
      <c r="Y14" s="190"/>
      <c r="Z14" s="190"/>
      <c r="AA14" s="186">
        <f t="shared" si="2"/>
        <v>0</v>
      </c>
      <c r="AB14" s="186">
        <f t="shared" si="3"/>
        <v>0</v>
      </c>
    </row>
    <row r="15" spans="1:28" ht="18.5" thickBot="1" x14ac:dyDescent="0.4">
      <c r="A15" s="21">
        <v>10</v>
      </c>
      <c r="B15" s="22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94">
        <f t="shared" si="0"/>
        <v>0</v>
      </c>
      <c r="T15" s="194">
        <f t="shared" si="1"/>
        <v>0</v>
      </c>
      <c r="U15" s="190"/>
      <c r="V15" s="190"/>
      <c r="W15" s="190"/>
      <c r="X15" s="190"/>
      <c r="Y15" s="190"/>
      <c r="Z15" s="190"/>
      <c r="AA15" s="186">
        <f t="shared" si="2"/>
        <v>0</v>
      </c>
      <c r="AB15" s="186">
        <f t="shared" si="3"/>
        <v>0</v>
      </c>
    </row>
    <row r="16" spans="1:28" ht="18.5" thickBot="1" x14ac:dyDescent="0.4">
      <c r="A16" s="21">
        <v>11</v>
      </c>
      <c r="B16" s="22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94">
        <f t="shared" si="0"/>
        <v>0</v>
      </c>
      <c r="T16" s="194">
        <f t="shared" si="1"/>
        <v>0</v>
      </c>
      <c r="U16" s="190"/>
      <c r="V16" s="190"/>
      <c r="W16" s="190"/>
      <c r="X16" s="190"/>
      <c r="Y16" s="190"/>
      <c r="Z16" s="190"/>
      <c r="AA16" s="186">
        <f t="shared" si="2"/>
        <v>0</v>
      </c>
      <c r="AB16" s="186">
        <f t="shared" si="3"/>
        <v>0</v>
      </c>
    </row>
    <row r="17" spans="1:28" ht="18.5" thickBot="1" x14ac:dyDescent="0.4">
      <c r="A17" s="21">
        <v>12</v>
      </c>
      <c r="B17" s="22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94">
        <f t="shared" si="0"/>
        <v>0</v>
      </c>
      <c r="T17" s="194">
        <f t="shared" si="1"/>
        <v>0</v>
      </c>
      <c r="U17" s="190"/>
      <c r="V17" s="190"/>
      <c r="W17" s="190"/>
      <c r="X17" s="190"/>
      <c r="Y17" s="190"/>
      <c r="Z17" s="190"/>
      <c r="AA17" s="186">
        <f t="shared" si="2"/>
        <v>0</v>
      </c>
      <c r="AB17" s="186">
        <f t="shared" si="3"/>
        <v>0</v>
      </c>
    </row>
    <row r="18" spans="1:28" ht="18.5" thickBot="1" x14ac:dyDescent="0.4">
      <c r="A18" s="21">
        <v>13</v>
      </c>
      <c r="B18" s="22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94">
        <f t="shared" si="0"/>
        <v>0</v>
      </c>
      <c r="T18" s="194">
        <f t="shared" si="1"/>
        <v>0</v>
      </c>
      <c r="U18" s="190"/>
      <c r="V18" s="190"/>
      <c r="W18" s="190"/>
      <c r="X18" s="190"/>
      <c r="Y18" s="190"/>
      <c r="Z18" s="190"/>
      <c r="AA18" s="186">
        <f t="shared" si="2"/>
        <v>0</v>
      </c>
      <c r="AB18" s="186">
        <f t="shared" si="3"/>
        <v>0</v>
      </c>
    </row>
    <row r="19" spans="1:28" ht="18.5" thickBot="1" x14ac:dyDescent="0.4">
      <c r="A19" s="21">
        <v>14</v>
      </c>
      <c r="B19" s="22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94">
        <f t="shared" si="0"/>
        <v>0</v>
      </c>
      <c r="T19" s="194">
        <f t="shared" si="1"/>
        <v>0</v>
      </c>
      <c r="U19" s="190"/>
      <c r="V19" s="190"/>
      <c r="W19" s="190"/>
      <c r="X19" s="190"/>
      <c r="Y19" s="190"/>
      <c r="Z19" s="190"/>
      <c r="AA19" s="186">
        <f t="shared" si="2"/>
        <v>0</v>
      </c>
      <c r="AB19" s="186">
        <f t="shared" si="3"/>
        <v>0</v>
      </c>
    </row>
    <row r="20" spans="1:28" ht="18.5" thickBot="1" x14ac:dyDescent="0.4">
      <c r="A20" s="21">
        <v>15</v>
      </c>
      <c r="B20" s="22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94">
        <f t="shared" si="0"/>
        <v>0</v>
      </c>
      <c r="T20" s="194">
        <f t="shared" si="1"/>
        <v>0</v>
      </c>
      <c r="U20" s="190"/>
      <c r="V20" s="190"/>
      <c r="W20" s="190"/>
      <c r="X20" s="190"/>
      <c r="Y20" s="190"/>
      <c r="Z20" s="190"/>
      <c r="AA20" s="186">
        <f t="shared" si="2"/>
        <v>0</v>
      </c>
      <c r="AB20" s="186">
        <f t="shared" si="3"/>
        <v>0</v>
      </c>
    </row>
    <row r="21" spans="1:28" ht="18.5" thickBot="1" x14ac:dyDescent="0.4">
      <c r="A21" s="21">
        <v>16</v>
      </c>
      <c r="B21" s="22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94">
        <f t="shared" si="0"/>
        <v>0</v>
      </c>
      <c r="T21" s="194">
        <f t="shared" si="1"/>
        <v>0</v>
      </c>
      <c r="U21" s="190"/>
      <c r="V21" s="190"/>
      <c r="W21" s="190"/>
      <c r="X21" s="190"/>
      <c r="Y21" s="190"/>
      <c r="Z21" s="190"/>
      <c r="AA21" s="186">
        <f t="shared" si="2"/>
        <v>0</v>
      </c>
      <c r="AB21" s="186">
        <f t="shared" si="3"/>
        <v>0</v>
      </c>
    </row>
    <row r="22" spans="1:28" ht="18.5" thickBot="1" x14ac:dyDescent="0.4">
      <c r="A22" s="21">
        <v>17</v>
      </c>
      <c r="B22" s="22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94">
        <f t="shared" si="0"/>
        <v>0</v>
      </c>
      <c r="T22" s="194">
        <f t="shared" si="1"/>
        <v>0</v>
      </c>
      <c r="U22" s="190"/>
      <c r="V22" s="190"/>
      <c r="W22" s="190"/>
      <c r="X22" s="190"/>
      <c r="Y22" s="190"/>
      <c r="Z22" s="190"/>
      <c r="AA22" s="186">
        <f t="shared" si="2"/>
        <v>0</v>
      </c>
      <c r="AB22" s="186">
        <f t="shared" si="3"/>
        <v>0</v>
      </c>
    </row>
    <row r="23" spans="1:28" ht="18.5" thickBot="1" x14ac:dyDescent="0.4">
      <c r="A23" s="21">
        <v>18</v>
      </c>
      <c r="B23" s="22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94">
        <f t="shared" si="0"/>
        <v>0</v>
      </c>
      <c r="T23" s="194">
        <f t="shared" si="1"/>
        <v>0</v>
      </c>
      <c r="U23" s="190"/>
      <c r="V23" s="190"/>
      <c r="W23" s="190"/>
      <c r="X23" s="190"/>
      <c r="Y23" s="190"/>
      <c r="Z23" s="190"/>
      <c r="AA23" s="186">
        <f t="shared" si="2"/>
        <v>0</v>
      </c>
      <c r="AB23" s="186">
        <f t="shared" si="3"/>
        <v>0</v>
      </c>
    </row>
    <row r="24" spans="1:28" ht="18.5" thickBot="1" x14ac:dyDescent="0.4">
      <c r="A24" s="21">
        <v>19</v>
      </c>
      <c r="B24" s="22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94">
        <f t="shared" si="0"/>
        <v>0</v>
      </c>
      <c r="T24" s="194">
        <f t="shared" si="1"/>
        <v>0</v>
      </c>
      <c r="U24" s="190"/>
      <c r="V24" s="190"/>
      <c r="W24" s="190"/>
      <c r="X24" s="190"/>
      <c r="Y24" s="190"/>
      <c r="Z24" s="190"/>
      <c r="AA24" s="186">
        <f t="shared" si="2"/>
        <v>0</v>
      </c>
      <c r="AB24" s="186">
        <f t="shared" si="3"/>
        <v>0</v>
      </c>
    </row>
    <row r="25" spans="1:28" ht="18.5" thickBot="1" x14ac:dyDescent="0.4">
      <c r="A25" s="21">
        <v>20</v>
      </c>
      <c r="B25" s="22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94">
        <f t="shared" si="0"/>
        <v>0</v>
      </c>
      <c r="T25" s="194">
        <f t="shared" si="1"/>
        <v>0</v>
      </c>
      <c r="U25" s="190"/>
      <c r="V25" s="190"/>
      <c r="W25" s="190"/>
      <c r="X25" s="190"/>
      <c r="Y25" s="190"/>
      <c r="Z25" s="190"/>
      <c r="AA25" s="186">
        <f t="shared" si="2"/>
        <v>0</v>
      </c>
      <c r="AB25" s="186">
        <f t="shared" si="3"/>
        <v>0</v>
      </c>
    </row>
    <row r="26" spans="1:28" ht="18.5" thickBot="1" x14ac:dyDescent="0.4">
      <c r="A26" s="21">
        <v>21</v>
      </c>
      <c r="B26" s="22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94">
        <f t="shared" si="0"/>
        <v>0</v>
      </c>
      <c r="T26" s="194">
        <f t="shared" si="1"/>
        <v>0</v>
      </c>
      <c r="U26" s="190"/>
      <c r="V26" s="190"/>
      <c r="W26" s="190"/>
      <c r="X26" s="190"/>
      <c r="Y26" s="190"/>
      <c r="Z26" s="190"/>
      <c r="AA26" s="186">
        <f t="shared" si="2"/>
        <v>0</v>
      </c>
      <c r="AB26" s="186">
        <f t="shared" si="3"/>
        <v>0</v>
      </c>
    </row>
    <row r="27" spans="1:28" ht="18.5" thickBot="1" x14ac:dyDescent="0.4">
      <c r="A27" s="21">
        <v>22</v>
      </c>
      <c r="B27" s="22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94">
        <f t="shared" si="0"/>
        <v>0</v>
      </c>
      <c r="T27" s="194">
        <f t="shared" si="1"/>
        <v>0</v>
      </c>
      <c r="U27" s="190"/>
      <c r="V27" s="190"/>
      <c r="W27" s="190"/>
      <c r="X27" s="190"/>
      <c r="Y27" s="190"/>
      <c r="Z27" s="190"/>
      <c r="AA27" s="186">
        <f t="shared" si="2"/>
        <v>0</v>
      </c>
      <c r="AB27" s="186">
        <f t="shared" si="3"/>
        <v>0</v>
      </c>
    </row>
    <row r="28" spans="1:28" ht="18.5" thickBot="1" x14ac:dyDescent="0.4">
      <c r="A28" s="21">
        <v>23</v>
      </c>
      <c r="B28" s="22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94">
        <f t="shared" si="0"/>
        <v>0</v>
      </c>
      <c r="T28" s="194">
        <f t="shared" si="1"/>
        <v>0</v>
      </c>
      <c r="U28" s="190"/>
      <c r="V28" s="190"/>
      <c r="W28" s="190"/>
      <c r="X28" s="190"/>
      <c r="Y28" s="190"/>
      <c r="Z28" s="190"/>
      <c r="AA28" s="186">
        <f t="shared" si="2"/>
        <v>0</v>
      </c>
      <c r="AB28" s="186">
        <f t="shared" si="3"/>
        <v>0</v>
      </c>
    </row>
    <row r="29" spans="1:28" ht="18.5" thickBot="1" x14ac:dyDescent="0.4">
      <c r="A29" s="21">
        <v>24</v>
      </c>
      <c r="B29" s="22"/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94">
        <f t="shared" si="0"/>
        <v>0</v>
      </c>
      <c r="T29" s="194">
        <f t="shared" si="1"/>
        <v>0</v>
      </c>
      <c r="U29" s="190"/>
      <c r="V29" s="190"/>
      <c r="W29" s="190"/>
      <c r="X29" s="190"/>
      <c r="Y29" s="190"/>
      <c r="Z29" s="190"/>
      <c r="AA29" s="186">
        <f t="shared" si="2"/>
        <v>0</v>
      </c>
      <c r="AB29" s="186">
        <f t="shared" si="3"/>
        <v>0</v>
      </c>
    </row>
    <row r="30" spans="1:28" ht="18.5" thickBot="1" x14ac:dyDescent="0.4">
      <c r="A30" s="21"/>
      <c r="B30" s="23" t="s">
        <v>17</v>
      </c>
      <c r="C30" s="184">
        <f t="shared" ref="C30:R30" si="4">(C6+C7+C8+C9+C10+C11+C12+C13+C14+C15+C16+C17+C18+C19+C20+C21+C22+C23+C24+C25+C26+C27+C28+C29)/COUNTA($B$6:$B$29)</f>
        <v>1.6666666666666667</v>
      </c>
      <c r="D30" s="184">
        <f t="shared" si="4"/>
        <v>2.3333333333333335</v>
      </c>
      <c r="E30" s="184">
        <f t="shared" si="4"/>
        <v>1.3333333333333333</v>
      </c>
      <c r="F30" s="184">
        <f t="shared" si="4"/>
        <v>2</v>
      </c>
      <c r="G30" s="184">
        <f t="shared" si="4"/>
        <v>1.3333333333333333</v>
      </c>
      <c r="H30" s="184">
        <f t="shared" si="4"/>
        <v>2</v>
      </c>
      <c r="I30" s="184">
        <f t="shared" si="4"/>
        <v>1.3333333333333333</v>
      </c>
      <c r="J30" s="184">
        <f t="shared" si="4"/>
        <v>2</v>
      </c>
      <c r="K30" s="184">
        <f t="shared" si="4"/>
        <v>1.6666666666666667</v>
      </c>
      <c r="L30" s="184">
        <f t="shared" si="4"/>
        <v>2.3333333333333335</v>
      </c>
      <c r="M30" s="184">
        <f t="shared" si="4"/>
        <v>1.6666666666666667</v>
      </c>
      <c r="N30" s="184">
        <f t="shared" si="4"/>
        <v>2.3333333333333335</v>
      </c>
      <c r="O30" s="184">
        <f t="shared" si="4"/>
        <v>1.3333333333333333</v>
      </c>
      <c r="P30" s="184">
        <f t="shared" si="4"/>
        <v>2.3333333333333335</v>
      </c>
      <c r="Q30" s="184">
        <f t="shared" si="4"/>
        <v>1.6666666666666667</v>
      </c>
      <c r="R30" s="184">
        <f t="shared" si="4"/>
        <v>2.6666666666666665</v>
      </c>
      <c r="S30" s="185">
        <f t="shared" si="0"/>
        <v>1.5</v>
      </c>
      <c r="T30" s="185">
        <f t="shared" si="1"/>
        <v>2.2500000000000004</v>
      </c>
      <c r="U30" s="184">
        <f t="shared" ref="U30:V30" si="5">(U6+U7+U8+U9+U10+U11+U12+U13+U14+U15+U16+U17+U18+U19+U20+U21+U22+U23+U24+U25+U26+U27+U28+U29)/COUNTA($B$6:$B$29)</f>
        <v>1.6666666666666667</v>
      </c>
      <c r="V30" s="184">
        <f t="shared" si="5"/>
        <v>2.3333333333333335</v>
      </c>
      <c r="W30" s="184">
        <f t="shared" ref="W30:X30" si="6">(W6+W7+W8+W9+W10+W11+W12+W13+W14+W15+W16+W17+W18+W19+W20+W21+W22+W23+W24+W25+W26+W27+W28+W29)/COUNTA($B$6:$B$29)</f>
        <v>1.6666666666666667</v>
      </c>
      <c r="X30" s="184">
        <f t="shared" si="6"/>
        <v>2.3333333333333335</v>
      </c>
      <c r="Y30" s="184">
        <f>(Y6+Y7+Y8+Y9+Y10+Y11+Y12+Y13+Y14+Y15+Y16+Y17+Y18+Y19+Y20+Y21+Y22+Y23+Y24+Y25+Y26+Y27+Y28+Y29)/COUNTA($B$6:$B$29)</f>
        <v>1.6666666666666667</v>
      </c>
      <c r="Z30" s="184">
        <f>(Z6+Z7+Z8+Z9+Z10+Z11+Z12+Z13+Z14+Z15+Z16+Z17+Z18+Z19+Z20+Z21+Z22+Z23+Z24+Z25+Z26+Z27+Z28+Z29)/COUNTA($B$6:$B$29)</f>
        <v>2.3333333333333335</v>
      </c>
      <c r="AA30" s="185">
        <f t="shared" si="2"/>
        <v>1.6666666666666667</v>
      </c>
      <c r="AB30" s="185">
        <f t="shared" si="3"/>
        <v>2.3333333333333335</v>
      </c>
    </row>
    <row r="32" spans="1:28" ht="17.25" customHeight="1" x14ac:dyDescent="0.35">
      <c r="B32" s="24" t="s">
        <v>18</v>
      </c>
      <c r="C32" s="25"/>
      <c r="D32" s="25"/>
      <c r="E32" s="25"/>
      <c r="F32" s="25"/>
    </row>
    <row r="33" spans="2:7" ht="28" x14ac:dyDescent="0.35">
      <c r="B33" s="26"/>
      <c r="C33" s="28" t="s">
        <v>19</v>
      </c>
      <c r="D33" s="28" t="s">
        <v>20</v>
      </c>
      <c r="E33" s="28" t="s">
        <v>21</v>
      </c>
      <c r="F33" s="28" t="s">
        <v>22</v>
      </c>
    </row>
    <row r="34" spans="2:7" ht="18" x14ac:dyDescent="0.4">
      <c r="B34" s="420" t="s">
        <v>23</v>
      </c>
      <c r="C34" s="418">
        <f>COUNTA($B$6:$B$29)</f>
        <v>3</v>
      </c>
      <c r="D34" s="187">
        <f>COUNTIF(S6:S29,"&gt;=3,8")</f>
        <v>0</v>
      </c>
      <c r="E34" s="187">
        <f>COUNTIFS(S6:S29,"&lt;3,7",S6:S29,"&gt;=2,3")</f>
        <v>1</v>
      </c>
      <c r="F34" s="187">
        <f>COUNTIFS(S6:S29,"&lt;2,2",S6:S29,"&gt;0")</f>
        <v>1</v>
      </c>
    </row>
    <row r="35" spans="2:7" ht="18" x14ac:dyDescent="0.4">
      <c r="B35" s="421"/>
      <c r="C35" s="419"/>
      <c r="D35" s="189">
        <f>COUNTIF(AA6:AA29,"&gt;=3,8")</f>
        <v>0</v>
      </c>
      <c r="E35" s="189">
        <f>COUNTIFS(AA6:AA29,"&lt;3,7",AA6:AA29,"&gt;=2,3")</f>
        <v>1</v>
      </c>
      <c r="F35" s="189">
        <f>COUNTIFS(AA6:AA29,"&lt;2,2",AA6:AA29,"&gt;0")</f>
        <v>1</v>
      </c>
    </row>
    <row r="36" spans="2:7" ht="18" x14ac:dyDescent="0.4">
      <c r="B36" s="416" t="s">
        <v>24</v>
      </c>
      <c r="C36" s="417">
        <v>100</v>
      </c>
      <c r="D36" s="187">
        <f>D34*C36/C34</f>
        <v>0</v>
      </c>
      <c r="E36" s="191">
        <f>E34*C36/C34</f>
        <v>33.333333333333336</v>
      </c>
      <c r="F36" s="191">
        <f>F34*C36/C34</f>
        <v>33.333333333333336</v>
      </c>
      <c r="G36" s="140" t="s">
        <v>138</v>
      </c>
    </row>
    <row r="37" spans="2:7" ht="18" x14ac:dyDescent="0.4">
      <c r="B37" s="416"/>
      <c r="C37" s="417"/>
      <c r="D37" s="189">
        <f>D34*C36/C34</f>
        <v>0</v>
      </c>
      <c r="E37" s="193">
        <f>E34*C36/C34</f>
        <v>33.333333333333336</v>
      </c>
      <c r="F37" s="193">
        <f>F34*C36/C34</f>
        <v>33.333333333333336</v>
      </c>
      <c r="G37" s="140" t="s">
        <v>139</v>
      </c>
    </row>
    <row r="38" spans="2:7" ht="15.5" x14ac:dyDescent="0.35">
      <c r="B38" s="147"/>
      <c r="C38" s="25"/>
      <c r="D38" s="25"/>
      <c r="E38" s="25"/>
      <c r="F38" s="25"/>
    </row>
    <row r="39" spans="2:7" ht="18.75" customHeight="1" x14ac:dyDescent="0.35">
      <c r="B39" s="133" t="s">
        <v>25</v>
      </c>
      <c r="C39" s="25"/>
      <c r="D39" s="25"/>
      <c r="E39" s="25"/>
      <c r="F39" s="25"/>
    </row>
    <row r="40" spans="2:7" ht="28" x14ac:dyDescent="0.35">
      <c r="B40" s="192"/>
      <c r="C40" s="28" t="s">
        <v>19</v>
      </c>
      <c r="D40" s="28" t="s">
        <v>20</v>
      </c>
      <c r="E40" s="28" t="s">
        <v>21</v>
      </c>
      <c r="F40" s="28" t="s">
        <v>22</v>
      </c>
    </row>
    <row r="41" spans="2:7" ht="18" x14ac:dyDescent="0.4">
      <c r="B41" s="420" t="s">
        <v>23</v>
      </c>
      <c r="C41" s="418">
        <f>COUNTA(B6:B29)</f>
        <v>3</v>
      </c>
      <c r="D41" s="187">
        <f>COUNTIF(T6:T29,"&gt;=3,8")</f>
        <v>0</v>
      </c>
      <c r="E41" s="187">
        <f>COUNTIFS(T6:T29,"&lt;3,7",T6:T29,"&gt;=2,3")</f>
        <v>2</v>
      </c>
      <c r="F41" s="187">
        <f>COUNTIFS(T6:T29,"&lt;2,2",T6:T29,"&gt;0")</f>
        <v>0</v>
      </c>
    </row>
    <row r="42" spans="2:7" ht="18" x14ac:dyDescent="0.4">
      <c r="B42" s="421"/>
      <c r="C42" s="419"/>
      <c r="D42" s="189">
        <f>COUNTIF(AA13:AA36,"&gt;=3,8")</f>
        <v>0</v>
      </c>
      <c r="E42" s="189">
        <f>COUNTIFS(AA13:AA36,"&lt;3,7",AA13:AA36,"&gt;=2,3")</f>
        <v>0</v>
      </c>
      <c r="F42" s="189">
        <f>COUNTIFS(AA13:AA36,"&lt;2,2",AA13:AA36,"&gt;0")</f>
        <v>1</v>
      </c>
    </row>
    <row r="43" spans="2:7" ht="18" x14ac:dyDescent="0.4">
      <c r="B43" s="416" t="s">
        <v>24</v>
      </c>
      <c r="C43" s="417">
        <v>100</v>
      </c>
      <c r="D43" s="191">
        <f>D41*C43/C41</f>
        <v>0</v>
      </c>
      <c r="E43" s="191">
        <f>E41*C43/C41</f>
        <v>66.666666666666671</v>
      </c>
      <c r="F43" s="191">
        <f>F41*C43/C41</f>
        <v>0</v>
      </c>
    </row>
    <row r="44" spans="2:7" ht="18" x14ac:dyDescent="0.4">
      <c r="B44" s="416"/>
      <c r="C44" s="417"/>
      <c r="D44" s="189">
        <f>D41*C43/C41</f>
        <v>0</v>
      </c>
      <c r="E44" s="193">
        <f>E41*C43/C41</f>
        <v>66.666666666666671</v>
      </c>
      <c r="F44" s="193">
        <f>F41*C43/C41</f>
        <v>0</v>
      </c>
    </row>
  </sheetData>
  <sheetProtection algorithmName="SHA-512" hashValue="0RHgIUs2WLtBxLmdP+qF7uRoiVep/sxkIh14jBoWIIx8dQbGITtrGmie9bSnvYGM/3IYiTfCviwRZeTEVM8tvw==" saltValue="ZzZ06EiTY+HsJ8a8POu/Aw==" spinCount="100000" sheet="1" objects="1" formatCells="0" formatColumns="0" formatRows="0" insertColumns="0" insertRows="0" insertHyperlinks="0" deleteColumns="0" deleteRows="0" sort="0" autoFilter="0" pivotTables="0"/>
  <mergeCells count="24">
    <mergeCell ref="B36:B37"/>
    <mergeCell ref="B43:B44"/>
    <mergeCell ref="C36:C37"/>
    <mergeCell ref="C43:C44"/>
    <mergeCell ref="C34:C35"/>
    <mergeCell ref="C41:C42"/>
    <mergeCell ref="B41:B42"/>
    <mergeCell ref="B34:B35"/>
    <mergeCell ref="W3:X4"/>
    <mergeCell ref="E3:F4"/>
    <mergeCell ref="Q2:R2"/>
    <mergeCell ref="Y3:Z4"/>
    <mergeCell ref="A1:AB1"/>
    <mergeCell ref="AA3:AB4"/>
    <mergeCell ref="C3:D4"/>
    <mergeCell ref="A3:A5"/>
    <mergeCell ref="I3:J4"/>
    <mergeCell ref="Q3:R4"/>
    <mergeCell ref="O3:P4"/>
    <mergeCell ref="G3:H4"/>
    <mergeCell ref="K3:L4"/>
    <mergeCell ref="M3:N4"/>
    <mergeCell ref="U3:V4"/>
    <mergeCell ref="S3:T4"/>
  </mergeCells>
  <hyperlinks>
    <hyperlink ref="B3" location="ОГЛАВЛЕНИЕ!A1" display="ОГЛАВЛЕНИЕ" xr:uid="{5D31FC61-B12E-42BB-B555-5EDEAE44C96A}"/>
  </hyperlinks>
  <pageMargins left="0.7" right="0.7" top="0.75" bottom="0.75" header="0.3" footer="0.3"/>
  <pageSetup paperSize="9" scale="43" fitToHeight="0" orientation="landscape" verticalDpi="0" r:id="rId1"/>
  <headerFooter>
    <oddHeader>&amp;R&amp;"Monotype Corsiva"&amp;12О.В. Яковлева&amp;L&amp;"Monotype Corsiva"&amp;12Диагностика индивидуального развития детей  3-4 лет</oddHeader>
    <oddFooter>&amp;R&amp;"Monotype Corsiva"&amp;12https://vk.com/travel_posobiya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00D9E-31F2-4D45-BFEF-315F9EB88350}">
  <sheetPr codeName="Лист25">
    <tabColor rgb="FF00B0F0"/>
    <pageSetUpPr fitToPage="1"/>
  </sheetPr>
  <dimension ref="A1:F42"/>
  <sheetViews>
    <sheetView view="pageLayout" zoomScaleNormal="100" workbookViewId="0">
      <selection activeCell="B4" sqref="B4"/>
    </sheetView>
  </sheetViews>
  <sheetFormatPr defaultRowHeight="14.5" x14ac:dyDescent="0.35"/>
  <cols>
    <col min="1" max="1" width="6.81640625" customWidth="1"/>
    <col min="2" max="2" width="14" customWidth="1"/>
    <col min="3" max="3" width="25.81640625" customWidth="1"/>
    <col min="4" max="4" width="19.54296875" customWidth="1"/>
    <col min="5" max="5" width="15.26953125" customWidth="1"/>
  </cols>
  <sheetData>
    <row r="1" spans="1:6" ht="17.5" x14ac:dyDescent="0.35">
      <c r="A1" s="365" t="s">
        <v>42</v>
      </c>
      <c r="B1" s="365"/>
      <c r="C1" s="365"/>
      <c r="D1" s="365"/>
      <c r="E1" s="365"/>
      <c r="F1" s="365"/>
    </row>
    <row r="2" spans="1:6" ht="19.5" customHeight="1" x14ac:dyDescent="0.35">
      <c r="A2" s="42"/>
      <c r="B2" s="42"/>
      <c r="C2" s="365" t="s">
        <v>123</v>
      </c>
      <c r="D2" s="365"/>
      <c r="E2" s="42"/>
      <c r="F2" s="42"/>
    </row>
    <row r="3" spans="1:6" ht="17.5" x14ac:dyDescent="0.35">
      <c r="A3" s="42"/>
      <c r="B3" s="42"/>
      <c r="C3" s="42"/>
      <c r="D3" s="42"/>
      <c r="E3" s="42"/>
      <c r="F3" s="42"/>
    </row>
    <row r="4" spans="1:6" ht="105" customHeight="1" x14ac:dyDescent="0.35">
      <c r="B4" s="64" t="s">
        <v>106</v>
      </c>
      <c r="C4" s="43" t="s">
        <v>50</v>
      </c>
      <c r="D4" s="43" t="s">
        <v>51</v>
      </c>
      <c r="E4" s="116" t="s">
        <v>122</v>
      </c>
      <c r="F4" s="45"/>
    </row>
    <row r="5" spans="1:6" ht="15.5" x14ac:dyDescent="0.35">
      <c r="B5" s="2"/>
      <c r="C5" s="46">
        <v>1</v>
      </c>
      <c r="D5" s="46">
        <v>2</v>
      </c>
      <c r="E5" s="115" t="s">
        <v>107</v>
      </c>
      <c r="F5" s="44"/>
    </row>
    <row r="6" spans="1:6" ht="18" x14ac:dyDescent="0.4">
      <c r="B6" s="48" t="s">
        <v>26</v>
      </c>
      <c r="C6" s="87">
        <f>ФР!S30</f>
        <v>1.5</v>
      </c>
      <c r="D6" s="87">
        <f>ФР!AA30</f>
        <v>1.6666666666666667</v>
      </c>
      <c r="E6" s="117">
        <f>(C6+D6)/2</f>
        <v>1.5833333333333335</v>
      </c>
      <c r="F6" s="53"/>
    </row>
    <row r="7" spans="1:6" ht="18" x14ac:dyDescent="0.4">
      <c r="B7" s="48" t="s">
        <v>27</v>
      </c>
      <c r="C7" s="87">
        <f>ФР!T30</f>
        <v>2.2500000000000004</v>
      </c>
      <c r="D7" s="87">
        <f>ФР!AB30</f>
        <v>2.3333333333333335</v>
      </c>
      <c r="E7" s="117">
        <f>(C7+D7)/2</f>
        <v>2.291666666666667</v>
      </c>
      <c r="F7" s="53"/>
    </row>
    <row r="8" spans="1:6" x14ac:dyDescent="0.35">
      <c r="A8" s="1"/>
      <c r="B8" s="1"/>
      <c r="C8" s="1"/>
      <c r="D8" s="1"/>
      <c r="E8" s="1"/>
      <c r="F8" s="1"/>
    </row>
    <row r="9" spans="1:6" x14ac:dyDescent="0.35">
      <c r="A9" s="1"/>
      <c r="B9" s="1"/>
      <c r="C9" s="1"/>
      <c r="D9" s="1"/>
      <c r="E9" s="1"/>
      <c r="F9" s="1"/>
    </row>
    <row r="10" spans="1:6" x14ac:dyDescent="0.35">
      <c r="A10" s="1"/>
      <c r="B10" s="1"/>
      <c r="C10" s="1"/>
      <c r="D10" s="1"/>
      <c r="E10" s="1"/>
      <c r="F10" s="1"/>
    </row>
    <row r="11" spans="1:6" x14ac:dyDescent="0.35">
      <c r="A11" s="1"/>
      <c r="B11" s="1"/>
      <c r="C11" s="1"/>
      <c r="D11" s="1"/>
      <c r="E11" s="1"/>
      <c r="F11" s="1"/>
    </row>
    <row r="12" spans="1:6" x14ac:dyDescent="0.35">
      <c r="A12" s="1"/>
      <c r="B12" s="1"/>
      <c r="C12" s="1"/>
      <c r="D12" s="1"/>
      <c r="E12" s="1"/>
      <c r="F12" s="1"/>
    </row>
    <row r="13" spans="1:6" x14ac:dyDescent="0.35">
      <c r="A13" s="1"/>
      <c r="B13" s="1"/>
      <c r="C13" s="1"/>
      <c r="D13" s="1"/>
      <c r="E13" s="1"/>
      <c r="F13" s="1"/>
    </row>
    <row r="14" spans="1:6" x14ac:dyDescent="0.35">
      <c r="A14" s="1"/>
      <c r="B14" s="1"/>
      <c r="C14" s="1"/>
      <c r="D14" s="1"/>
      <c r="E14" s="1"/>
      <c r="F14" s="1"/>
    </row>
    <row r="15" spans="1:6" x14ac:dyDescent="0.35">
      <c r="A15" s="1"/>
      <c r="B15" s="1"/>
      <c r="C15" s="1"/>
      <c r="D15" s="1"/>
      <c r="E15" s="1"/>
      <c r="F15" s="1"/>
    </row>
    <row r="16" spans="1:6" x14ac:dyDescent="0.35">
      <c r="A16" s="1"/>
      <c r="B16" s="1"/>
      <c r="C16" s="1"/>
      <c r="D16" s="1"/>
      <c r="E16" s="1"/>
      <c r="F16" s="1"/>
    </row>
    <row r="17" spans="1:6" x14ac:dyDescent="0.35">
      <c r="A17" s="1"/>
      <c r="B17" s="1"/>
      <c r="C17" s="1"/>
      <c r="D17" s="1"/>
      <c r="E17" s="1"/>
      <c r="F17" s="1"/>
    </row>
    <row r="18" spans="1:6" x14ac:dyDescent="0.35">
      <c r="A18" s="1"/>
      <c r="B18" s="1"/>
      <c r="C18" s="1"/>
      <c r="D18" s="1"/>
      <c r="E18" s="1"/>
      <c r="F18" s="1"/>
    </row>
    <row r="19" spans="1:6" x14ac:dyDescent="0.35">
      <c r="A19" s="1"/>
      <c r="B19" s="1"/>
      <c r="C19" s="1"/>
      <c r="D19" s="1"/>
      <c r="E19" s="1"/>
      <c r="F19" s="1"/>
    </row>
    <row r="20" spans="1:6" x14ac:dyDescent="0.35">
      <c r="A20" s="1"/>
      <c r="B20" s="1"/>
      <c r="C20" s="1"/>
      <c r="D20" s="1"/>
      <c r="E20" s="1"/>
      <c r="F20" s="1"/>
    </row>
    <row r="21" spans="1:6" x14ac:dyDescent="0.35">
      <c r="A21" s="1"/>
      <c r="B21" s="1"/>
      <c r="C21" s="1"/>
      <c r="D21" s="1"/>
      <c r="E21" s="1"/>
      <c r="F21" s="1"/>
    </row>
    <row r="22" spans="1:6" x14ac:dyDescent="0.35">
      <c r="A22" s="1"/>
      <c r="B22" s="1"/>
      <c r="C22" s="1"/>
      <c r="D22" s="1"/>
      <c r="E22" s="1"/>
      <c r="F22" s="1"/>
    </row>
    <row r="23" spans="1:6" x14ac:dyDescent="0.35">
      <c r="A23" s="1"/>
      <c r="B23" s="1"/>
      <c r="C23" s="1"/>
      <c r="D23" s="1"/>
      <c r="E23" s="1"/>
      <c r="F23" s="1"/>
    </row>
    <row r="24" spans="1:6" x14ac:dyDescent="0.35">
      <c r="A24" s="1"/>
      <c r="B24" s="1"/>
      <c r="C24" s="1"/>
      <c r="D24" s="1"/>
      <c r="E24" s="1"/>
      <c r="F24" s="1"/>
    </row>
    <row r="25" spans="1:6" x14ac:dyDescent="0.35">
      <c r="A25" s="1"/>
      <c r="B25" s="1"/>
      <c r="C25" s="1"/>
      <c r="D25" s="1"/>
      <c r="E25" s="1"/>
      <c r="F25" s="1"/>
    </row>
    <row r="26" spans="1:6" ht="15.5" x14ac:dyDescent="0.35">
      <c r="A26" s="49" t="s">
        <v>28</v>
      </c>
      <c r="B26" s="1"/>
      <c r="C26" s="1"/>
      <c r="D26" s="1"/>
      <c r="E26" s="1"/>
      <c r="F26" s="1"/>
    </row>
    <row r="27" spans="1:6" ht="15.5" x14ac:dyDescent="0.35">
      <c r="A27" s="339" t="s">
        <v>29</v>
      </c>
      <c r="B27" s="339"/>
      <c r="C27" s="340"/>
      <c r="D27" s="340"/>
      <c r="E27" s="340"/>
      <c r="F27" s="340"/>
    </row>
    <row r="28" spans="1:6" x14ac:dyDescent="0.35">
      <c r="A28" s="71"/>
      <c r="B28" s="71"/>
      <c r="C28" s="341"/>
      <c r="D28" s="341"/>
      <c r="E28" s="341"/>
      <c r="F28" s="341"/>
    </row>
    <row r="29" spans="1:6" x14ac:dyDescent="0.35">
      <c r="A29" s="72"/>
      <c r="B29" s="72"/>
      <c r="C29" s="341"/>
      <c r="D29" s="341"/>
      <c r="E29" s="341"/>
      <c r="F29" s="341"/>
    </row>
    <row r="30" spans="1:6" x14ac:dyDescent="0.35">
      <c r="A30" s="72"/>
      <c r="B30" s="72"/>
      <c r="C30" s="341"/>
      <c r="D30" s="341"/>
      <c r="E30" s="341"/>
      <c r="F30" s="341"/>
    </row>
    <row r="31" spans="1:6" x14ac:dyDescent="0.35">
      <c r="A31" s="72"/>
      <c r="B31" s="72"/>
      <c r="C31" s="341"/>
      <c r="D31" s="341"/>
      <c r="E31" s="341"/>
      <c r="F31" s="341"/>
    </row>
    <row r="32" spans="1:6" x14ac:dyDescent="0.35">
      <c r="A32" s="72"/>
      <c r="B32" s="72"/>
      <c r="C32" s="341"/>
      <c r="D32" s="341"/>
      <c r="E32" s="341"/>
      <c r="F32" s="341"/>
    </row>
    <row r="33" spans="1:6" x14ac:dyDescent="0.35">
      <c r="A33" s="72"/>
      <c r="B33" s="72"/>
      <c r="C33" s="341"/>
      <c r="D33" s="341"/>
      <c r="E33" s="341"/>
      <c r="F33" s="341"/>
    </row>
    <row r="34" spans="1:6" x14ac:dyDescent="0.35">
      <c r="A34" s="1"/>
      <c r="B34" s="1"/>
      <c r="C34" s="1"/>
      <c r="D34" s="1"/>
      <c r="E34" s="1"/>
      <c r="F34" s="1"/>
    </row>
    <row r="35" spans="1:6" ht="15.5" x14ac:dyDescent="0.35">
      <c r="A35" s="339" t="s">
        <v>30</v>
      </c>
      <c r="B35" s="339"/>
      <c r="C35" s="340"/>
      <c r="D35" s="340"/>
      <c r="E35" s="340"/>
      <c r="F35" s="340"/>
    </row>
    <row r="36" spans="1:6" x14ac:dyDescent="0.35">
      <c r="A36" s="71"/>
      <c r="B36" s="71"/>
      <c r="C36" s="341"/>
      <c r="D36" s="341"/>
      <c r="E36" s="341"/>
      <c r="F36" s="341"/>
    </row>
    <row r="37" spans="1:6" x14ac:dyDescent="0.35">
      <c r="A37" s="72"/>
      <c r="B37" s="72"/>
      <c r="C37" s="341"/>
      <c r="D37" s="341"/>
      <c r="E37" s="341"/>
      <c r="F37" s="341"/>
    </row>
    <row r="38" spans="1:6" x14ac:dyDescent="0.35">
      <c r="A38" s="72"/>
      <c r="B38" s="72"/>
      <c r="C38" s="341"/>
      <c r="D38" s="341"/>
      <c r="E38" s="341"/>
      <c r="F38" s="341"/>
    </row>
    <row r="39" spans="1:6" x14ac:dyDescent="0.35">
      <c r="A39" s="72"/>
      <c r="B39" s="72"/>
      <c r="C39" s="341"/>
      <c r="D39" s="341"/>
      <c r="E39" s="341"/>
      <c r="F39" s="341"/>
    </row>
    <row r="40" spans="1:6" x14ac:dyDescent="0.35">
      <c r="A40" s="72"/>
      <c r="B40" s="72"/>
      <c r="C40" s="341"/>
      <c r="D40" s="341"/>
      <c r="E40" s="341"/>
      <c r="F40" s="341"/>
    </row>
    <row r="41" spans="1:6" x14ac:dyDescent="0.35">
      <c r="A41" s="72"/>
      <c r="B41" s="72"/>
      <c r="C41" s="341"/>
      <c r="D41" s="341"/>
      <c r="E41" s="341"/>
      <c r="F41" s="341"/>
    </row>
    <row r="42" spans="1:6" x14ac:dyDescent="0.35">
      <c r="A42" s="1"/>
      <c r="B42" s="1"/>
      <c r="C42" s="1"/>
      <c r="D42" s="1"/>
      <c r="E42" s="1"/>
      <c r="F42" s="1"/>
    </row>
  </sheetData>
  <sheetProtection algorithmName="SHA-512" hashValue="7oxP6BiVv/wtnJM4L2xRkc2vAMOXZaQZ66ZJexJojf0yyelVVkWX+3pLiHwl5acBCYNvltcKF8E5W2hXg86zFA==" saltValue="4wAHgLija6FJdigA3U1FOg==" spinCount="100000" sheet="1" formatCells="0" formatColumns="0" formatRows="0" insertColumns="0" insertRows="0" insertHyperlinks="0" deleteColumns="0" deleteRows="0" sort="0" autoFilter="0" pivotTables="0"/>
  <mergeCells count="18">
    <mergeCell ref="C37:F37"/>
    <mergeCell ref="C38:F38"/>
    <mergeCell ref="C39:F39"/>
    <mergeCell ref="C40:F40"/>
    <mergeCell ref="C41:F41"/>
    <mergeCell ref="C36:F36"/>
    <mergeCell ref="A1:F1"/>
    <mergeCell ref="A27:B27"/>
    <mergeCell ref="C27:F27"/>
    <mergeCell ref="C28:F28"/>
    <mergeCell ref="C29:F29"/>
    <mergeCell ref="C30:F30"/>
    <mergeCell ref="C2:D2"/>
    <mergeCell ref="C31:F31"/>
    <mergeCell ref="C32:F32"/>
    <mergeCell ref="C33:F33"/>
    <mergeCell ref="A35:B35"/>
    <mergeCell ref="C35:F35"/>
  </mergeCells>
  <hyperlinks>
    <hyperlink ref="B4" location="ОГЛАВЛЕНИЕ!A1" display="ОГЛАВЛЕНИЕ" xr:uid="{20FEA533-8F72-4F9B-AFCB-E9329A830306}"/>
  </hyperlinks>
  <pageMargins left="0.7" right="0.7" top="0.75" bottom="0.75" header="0.3" footer="0.3"/>
  <pageSetup paperSize="9" scale="97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1FE7A-69DB-4C8F-8BD3-FC92C72A4CAF}">
  <sheetPr codeName="Лист26">
    <tabColor rgb="FFFF0000"/>
    <pageSetUpPr fitToPage="1"/>
  </sheetPr>
  <dimension ref="A1:H96"/>
  <sheetViews>
    <sheetView view="pageLayout" zoomScaleNormal="100" workbookViewId="0">
      <selection activeCell="B4" sqref="B4"/>
    </sheetView>
  </sheetViews>
  <sheetFormatPr defaultColWidth="9.1796875" defaultRowHeight="14.5" x14ac:dyDescent="0.35"/>
  <cols>
    <col min="1" max="1" width="9.1796875" style="1"/>
    <col min="2" max="2" width="12.1796875" style="1" customWidth="1"/>
    <col min="3" max="3" width="18.26953125" style="1" customWidth="1"/>
    <col min="4" max="4" width="16.81640625" style="1" customWidth="1"/>
    <col min="5" max="5" width="13.54296875" style="1" customWidth="1"/>
    <col min="6" max="6" width="16.26953125" style="1" customWidth="1"/>
    <col min="7" max="7" width="13.453125" style="1" customWidth="1"/>
    <col min="8" max="8" width="14" style="1" customWidth="1"/>
    <col min="9" max="16384" width="9.1796875" style="1"/>
  </cols>
  <sheetData>
    <row r="1" spans="2:8" ht="17.5" x14ac:dyDescent="0.35">
      <c r="B1" s="365" t="s">
        <v>52</v>
      </c>
      <c r="C1" s="365"/>
      <c r="D1" s="365"/>
      <c r="E1" s="365"/>
      <c r="F1" s="365"/>
      <c r="G1" s="365"/>
      <c r="H1" s="365"/>
    </row>
    <row r="2" spans="2:8" ht="17.5" x14ac:dyDescent="0.35">
      <c r="B2" s="365" t="s">
        <v>125</v>
      </c>
      <c r="C2" s="365"/>
      <c r="D2" s="365"/>
      <c r="E2" s="365"/>
      <c r="F2" s="365"/>
      <c r="G2" s="365"/>
      <c r="H2" s="365"/>
    </row>
    <row r="3" spans="2:8" ht="17.5" x14ac:dyDescent="0.35">
      <c r="B3" s="42"/>
      <c r="C3" s="42"/>
      <c r="D3" s="42"/>
      <c r="E3" s="42"/>
      <c r="F3" s="42"/>
      <c r="G3" s="42"/>
    </row>
    <row r="4" spans="2:8" ht="46.5" x14ac:dyDescent="0.35">
      <c r="B4" s="64" t="s">
        <v>106</v>
      </c>
      <c r="C4" s="43" t="s">
        <v>53</v>
      </c>
      <c r="D4" s="43" t="s">
        <v>54</v>
      </c>
      <c r="E4" s="43" t="s">
        <v>55</v>
      </c>
      <c r="F4" s="43" t="s">
        <v>56</v>
      </c>
      <c r="G4" s="54" t="s">
        <v>57</v>
      </c>
      <c r="H4" s="118" t="s">
        <v>122</v>
      </c>
    </row>
    <row r="5" spans="2:8" ht="15" x14ac:dyDescent="0.35">
      <c r="B5" s="2"/>
      <c r="C5" s="114" t="s">
        <v>58</v>
      </c>
      <c r="D5" s="88" t="s">
        <v>59</v>
      </c>
      <c r="E5" s="94" t="s">
        <v>60</v>
      </c>
      <c r="F5" s="47" t="s">
        <v>61</v>
      </c>
      <c r="G5" s="115" t="s">
        <v>62</v>
      </c>
      <c r="H5" s="119" t="s">
        <v>107</v>
      </c>
    </row>
    <row r="6" spans="2:8" ht="18" x14ac:dyDescent="0.4">
      <c r="B6" s="48" t="s">
        <v>26</v>
      </c>
      <c r="C6" s="129">
        <f>'СК-1'!W29</f>
        <v>0.70000000000000007</v>
      </c>
      <c r="D6" s="87">
        <f>'ПР-3'!N35</f>
        <v>1.448148148148148</v>
      </c>
      <c r="E6" s="95">
        <f>'ИТОГ РР'!G6</f>
        <v>1.2250000000000001</v>
      </c>
      <c r="F6" s="130">
        <f>'ИТОГ ХЭ'!G6</f>
        <v>2.2944444444444447</v>
      </c>
      <c r="G6" s="131">
        <f>'ИТОГ ФР'!$E$6</f>
        <v>1.5833333333333335</v>
      </c>
      <c r="H6" s="132">
        <f>(C6+D6+E6+F6+G6)/5</f>
        <v>1.4501851851851852</v>
      </c>
    </row>
    <row r="7" spans="2:8" ht="18" x14ac:dyDescent="0.4">
      <c r="B7" s="48" t="s">
        <v>27</v>
      </c>
      <c r="C7" s="129">
        <f>'СК-1'!X29</f>
        <v>1.0333333333333332</v>
      </c>
      <c r="D7" s="87">
        <f>'ПР-3'!N36</f>
        <v>2.003703703703704</v>
      </c>
      <c r="E7" s="95">
        <f>'ИТОГ РР'!G7</f>
        <v>1.5333333333333332</v>
      </c>
      <c r="F7" s="130">
        <f>'ИТОГ ХЭ'!G7</f>
        <v>3.0055555555555555</v>
      </c>
      <c r="G7" s="131">
        <f>'ИТОГ ФР'!$E$7</f>
        <v>2.291666666666667</v>
      </c>
      <c r="H7" s="132">
        <f>(C7+D7+E7+F7+G7)/5</f>
        <v>1.9735185185185187</v>
      </c>
    </row>
    <row r="28" spans="1:8" ht="15.5" x14ac:dyDescent="0.35">
      <c r="B28" s="49" t="s">
        <v>63</v>
      </c>
    </row>
    <row r="30" spans="1:8" x14ac:dyDescent="0.35">
      <c r="A30" s="422" t="s">
        <v>124</v>
      </c>
      <c r="B30" s="422"/>
      <c r="C30" s="422"/>
      <c r="D30" s="422"/>
      <c r="E30" s="422"/>
      <c r="F30" s="422"/>
    </row>
    <row r="31" spans="1:8" ht="33.75" customHeight="1" x14ac:dyDescent="0.35">
      <c r="A31" s="423" t="s">
        <v>64</v>
      </c>
      <c r="B31" s="423"/>
      <c r="C31" s="423"/>
      <c r="D31" s="423"/>
      <c r="E31" s="423"/>
      <c r="F31" s="423"/>
      <c r="G31" s="423"/>
      <c r="H31" s="423"/>
    </row>
    <row r="32" spans="1:8" x14ac:dyDescent="0.35">
      <c r="A32" s="51" t="s">
        <v>65</v>
      </c>
      <c r="B32" s="120"/>
      <c r="C32" s="340"/>
      <c r="D32" s="340"/>
      <c r="E32" s="340"/>
      <c r="F32" s="340"/>
      <c r="G32" s="340"/>
      <c r="H32" s="340"/>
    </row>
    <row r="33" spans="1:8" x14ac:dyDescent="0.35">
      <c r="A33" s="71"/>
      <c r="B33" s="121"/>
      <c r="C33" s="6"/>
      <c r="D33" s="6"/>
      <c r="E33" s="6"/>
      <c r="F33" s="6"/>
      <c r="G33" s="6"/>
      <c r="H33" s="6"/>
    </row>
    <row r="34" spans="1:8" x14ac:dyDescent="0.35">
      <c r="A34" s="72"/>
      <c r="B34" s="121"/>
      <c r="C34" s="6"/>
      <c r="D34" s="6"/>
      <c r="E34" s="6"/>
      <c r="F34" s="6"/>
      <c r="G34" s="6"/>
      <c r="H34" s="6"/>
    </row>
    <row r="35" spans="1:8" x14ac:dyDescent="0.35">
      <c r="A35" s="72"/>
      <c r="B35" s="121"/>
      <c r="C35" s="6"/>
      <c r="D35" s="6"/>
      <c r="E35" s="6"/>
      <c r="F35" s="6"/>
      <c r="G35" s="6"/>
      <c r="H35" s="6"/>
    </row>
    <row r="36" spans="1:8" x14ac:dyDescent="0.35">
      <c r="A36" s="51" t="s">
        <v>66</v>
      </c>
      <c r="B36" s="121"/>
      <c r="C36" s="340"/>
      <c r="D36" s="340"/>
      <c r="E36" s="340"/>
      <c r="F36" s="340"/>
      <c r="G36" s="340"/>
      <c r="H36" s="340"/>
    </row>
    <row r="37" spans="1:8" x14ac:dyDescent="0.35">
      <c r="A37" s="71"/>
      <c r="B37" s="121"/>
      <c r="C37" s="6"/>
      <c r="D37" s="6"/>
      <c r="E37" s="6"/>
      <c r="F37" s="6"/>
      <c r="G37" s="6"/>
      <c r="H37" s="6"/>
    </row>
    <row r="38" spans="1:8" x14ac:dyDescent="0.35">
      <c r="A38" s="72"/>
      <c r="B38" s="121"/>
      <c r="C38" s="6"/>
      <c r="D38" s="6"/>
      <c r="E38" s="6"/>
      <c r="F38" s="6"/>
      <c r="G38" s="6"/>
      <c r="H38" s="6"/>
    </row>
    <row r="39" spans="1:8" x14ac:dyDescent="0.35">
      <c r="A39" s="72"/>
      <c r="B39" s="121"/>
      <c r="C39" s="6"/>
      <c r="D39" s="6"/>
      <c r="E39" s="6"/>
      <c r="F39" s="6"/>
      <c r="G39" s="6"/>
      <c r="H39" s="6"/>
    </row>
    <row r="40" spans="1:8" x14ac:dyDescent="0.35">
      <c r="A40" s="51" t="s">
        <v>67</v>
      </c>
      <c r="B40" s="121"/>
      <c r="C40" s="341"/>
      <c r="D40" s="341"/>
      <c r="E40" s="341"/>
      <c r="F40" s="341"/>
      <c r="G40" s="341"/>
      <c r="H40" s="341"/>
    </row>
    <row r="41" spans="1:8" x14ac:dyDescent="0.35">
      <c r="A41" s="71"/>
      <c r="B41" s="72"/>
      <c r="C41" s="341"/>
      <c r="D41" s="341"/>
      <c r="E41" s="341"/>
      <c r="F41" s="341"/>
      <c r="G41" s="341"/>
      <c r="H41" s="341"/>
    </row>
    <row r="42" spans="1:8" x14ac:dyDescent="0.35">
      <c r="A42" s="72"/>
      <c r="B42" s="72"/>
      <c r="C42" s="341"/>
      <c r="D42" s="341"/>
      <c r="E42" s="341"/>
      <c r="F42" s="341"/>
      <c r="G42" s="341"/>
      <c r="H42" s="341"/>
    </row>
    <row r="43" spans="1:8" x14ac:dyDescent="0.35">
      <c r="A43" s="72"/>
      <c r="B43" s="72"/>
      <c r="C43" s="341"/>
      <c r="D43" s="341"/>
      <c r="E43" s="341"/>
      <c r="F43" s="341"/>
      <c r="G43" s="341"/>
      <c r="H43" s="341"/>
    </row>
    <row r="44" spans="1:8" x14ac:dyDescent="0.35">
      <c r="A44" s="122" t="s">
        <v>68</v>
      </c>
      <c r="B44" s="122"/>
    </row>
    <row r="45" spans="1:8" x14ac:dyDescent="0.35">
      <c r="A45" s="123" t="s">
        <v>69</v>
      </c>
      <c r="B45" s="123"/>
      <c r="C45" s="123"/>
      <c r="D45" s="124"/>
      <c r="E45" s="340"/>
      <c r="F45" s="340"/>
      <c r="G45" s="340"/>
      <c r="H45" s="340"/>
    </row>
    <row r="46" spans="1:8" x14ac:dyDescent="0.35">
      <c r="A46" s="124"/>
      <c r="B46" s="124"/>
      <c r="C46" s="124"/>
      <c r="D46" s="124"/>
      <c r="E46" s="6"/>
      <c r="F46" s="6"/>
      <c r="G46" s="6"/>
      <c r="H46" s="6"/>
    </row>
    <row r="47" spans="1:8" x14ac:dyDescent="0.35">
      <c r="A47" s="125"/>
      <c r="B47" s="125"/>
      <c r="C47" s="125"/>
      <c r="D47" s="125"/>
      <c r="E47" s="6"/>
      <c r="F47" s="6"/>
      <c r="G47" s="6"/>
      <c r="H47" s="6"/>
    </row>
    <row r="48" spans="1:8" x14ac:dyDescent="0.35">
      <c r="A48" s="125"/>
      <c r="B48" s="125"/>
      <c r="C48" s="125"/>
      <c r="D48" s="125"/>
      <c r="E48" s="6"/>
      <c r="F48" s="6"/>
      <c r="G48" s="6"/>
      <c r="H48" s="6"/>
    </row>
    <row r="49" spans="1:8" x14ac:dyDescent="0.35">
      <c r="A49" s="125"/>
      <c r="B49" s="125"/>
      <c r="C49" s="125"/>
      <c r="D49" s="125"/>
      <c r="E49" s="6"/>
      <c r="F49" s="6"/>
      <c r="G49" s="6"/>
      <c r="H49" s="6"/>
    </row>
    <row r="50" spans="1:8" x14ac:dyDescent="0.35">
      <c r="A50" s="125"/>
      <c r="B50" s="125"/>
      <c r="C50" s="125"/>
      <c r="D50" s="125"/>
      <c r="E50" s="6"/>
      <c r="F50" s="6"/>
      <c r="G50" s="6"/>
      <c r="H50" s="6"/>
    </row>
    <row r="51" spans="1:8" x14ac:dyDescent="0.35">
      <c r="A51" s="125"/>
      <c r="B51" s="125"/>
      <c r="C51" s="125"/>
      <c r="D51" s="125"/>
      <c r="E51" s="6"/>
      <c r="F51" s="6"/>
      <c r="G51" s="6"/>
      <c r="H51" s="6"/>
    </row>
    <row r="52" spans="1:8" x14ac:dyDescent="0.35">
      <c r="A52" s="125"/>
      <c r="B52" s="125"/>
      <c r="C52" s="125"/>
      <c r="D52" s="125"/>
      <c r="E52" s="6"/>
      <c r="F52" s="6"/>
      <c r="G52" s="6"/>
      <c r="H52" s="6"/>
    </row>
    <row r="53" spans="1:8" x14ac:dyDescent="0.35">
      <c r="A53" s="123" t="s">
        <v>70</v>
      </c>
      <c r="B53" s="123"/>
      <c r="C53" s="123"/>
      <c r="D53" s="124"/>
      <c r="E53" s="341"/>
      <c r="F53" s="341"/>
      <c r="G53" s="341"/>
      <c r="H53" s="341"/>
    </row>
    <row r="54" spans="1:8" x14ac:dyDescent="0.35">
      <c r="A54" s="71"/>
      <c r="B54" s="126"/>
      <c r="C54" s="126"/>
      <c r="D54" s="126"/>
      <c r="E54" s="7"/>
      <c r="F54" s="7"/>
      <c r="G54" s="7"/>
      <c r="H54" s="7"/>
    </row>
    <row r="55" spans="1:8" x14ac:dyDescent="0.35">
      <c r="A55" s="72"/>
      <c r="B55" s="127"/>
      <c r="C55" s="127"/>
      <c r="D55" s="127"/>
      <c r="E55" s="7"/>
      <c r="F55" s="7"/>
      <c r="G55" s="7"/>
      <c r="H55" s="7"/>
    </row>
    <row r="56" spans="1:8" x14ac:dyDescent="0.35">
      <c r="A56" s="72"/>
      <c r="B56" s="127"/>
      <c r="C56" s="127"/>
      <c r="D56" s="127"/>
      <c r="E56" s="7"/>
      <c r="F56" s="7"/>
      <c r="G56" s="7"/>
      <c r="H56" s="7"/>
    </row>
    <row r="57" spans="1:8" x14ac:dyDescent="0.35">
      <c r="A57" s="72"/>
      <c r="B57" s="127"/>
      <c r="C57" s="127"/>
      <c r="D57" s="127"/>
      <c r="E57" s="7"/>
      <c r="F57" s="7"/>
      <c r="G57" s="7"/>
      <c r="H57" s="7"/>
    </row>
    <row r="58" spans="1:8" x14ac:dyDescent="0.35">
      <c r="A58" s="72"/>
      <c r="B58" s="127"/>
      <c r="C58" s="127"/>
      <c r="D58" s="127"/>
      <c r="E58" s="7"/>
      <c r="F58" s="7"/>
      <c r="G58" s="7"/>
      <c r="H58" s="7"/>
    </row>
    <row r="59" spans="1:8" x14ac:dyDescent="0.35">
      <c r="A59" s="72"/>
      <c r="B59" s="127"/>
      <c r="C59" s="127"/>
      <c r="D59" s="127"/>
      <c r="E59" s="7"/>
      <c r="F59" s="7"/>
      <c r="G59" s="7"/>
      <c r="H59" s="7"/>
    </row>
    <row r="60" spans="1:8" x14ac:dyDescent="0.35">
      <c r="A60" s="72"/>
      <c r="B60" s="127"/>
      <c r="C60" s="127"/>
      <c r="D60" s="127"/>
      <c r="E60" s="7"/>
      <c r="F60" s="7"/>
      <c r="G60" s="7"/>
      <c r="H60" s="7"/>
    </row>
    <row r="61" spans="1:8" x14ac:dyDescent="0.35">
      <c r="A61" s="71"/>
      <c r="B61" s="126"/>
      <c r="C61" s="126"/>
      <c r="D61" s="126"/>
      <c r="E61" s="7"/>
      <c r="F61" s="7"/>
      <c r="G61" s="7"/>
      <c r="H61" s="7"/>
    </row>
    <row r="62" spans="1:8" x14ac:dyDescent="0.35">
      <c r="A62" s="72"/>
      <c r="B62" s="127"/>
      <c r="C62" s="127"/>
      <c r="D62" s="127"/>
      <c r="E62" s="7"/>
      <c r="F62" s="7"/>
      <c r="G62" s="7"/>
      <c r="H62" s="7"/>
    </row>
    <row r="63" spans="1:8" x14ac:dyDescent="0.35">
      <c r="A63" s="72"/>
      <c r="B63" s="127"/>
      <c r="C63" s="127"/>
      <c r="D63" s="127"/>
      <c r="E63" s="7"/>
      <c r="F63" s="7"/>
      <c r="G63" s="7"/>
      <c r="H63" s="7"/>
    </row>
    <row r="64" spans="1:8" x14ac:dyDescent="0.35">
      <c r="A64" s="128" t="s">
        <v>71</v>
      </c>
      <c r="B64" s="128"/>
      <c r="C64" s="128"/>
      <c r="D64" s="125"/>
      <c r="E64" s="341"/>
      <c r="F64" s="341"/>
      <c r="G64" s="341"/>
      <c r="H64" s="341"/>
    </row>
    <row r="65" spans="1:8" x14ac:dyDescent="0.35">
      <c r="A65" s="71"/>
      <c r="B65" s="126"/>
      <c r="C65" s="126"/>
      <c r="D65" s="126"/>
      <c r="E65" s="7"/>
      <c r="F65" s="7"/>
      <c r="G65" s="7"/>
      <c r="H65" s="7"/>
    </row>
    <row r="66" spans="1:8" x14ac:dyDescent="0.35">
      <c r="A66" s="72"/>
      <c r="B66" s="127"/>
      <c r="C66" s="127"/>
      <c r="D66" s="127"/>
      <c r="E66" s="7"/>
      <c r="F66" s="7"/>
      <c r="G66" s="7"/>
      <c r="H66" s="7"/>
    </row>
    <row r="67" spans="1:8" x14ac:dyDescent="0.35">
      <c r="A67" s="72"/>
      <c r="B67" s="127"/>
      <c r="C67" s="127"/>
      <c r="D67" s="127"/>
      <c r="E67" s="7"/>
      <c r="F67" s="7"/>
      <c r="G67" s="7"/>
      <c r="H67" s="7"/>
    </row>
    <row r="68" spans="1:8" x14ac:dyDescent="0.35">
      <c r="A68" s="72"/>
      <c r="B68" s="127"/>
      <c r="C68" s="127"/>
      <c r="D68" s="127"/>
      <c r="E68" s="7"/>
      <c r="F68" s="7"/>
      <c r="G68" s="7"/>
      <c r="H68" s="7"/>
    </row>
    <row r="69" spans="1:8" x14ac:dyDescent="0.35">
      <c r="A69" s="72"/>
      <c r="B69" s="127"/>
      <c r="C69" s="127"/>
      <c r="D69" s="127"/>
      <c r="E69" s="7"/>
      <c r="F69" s="7"/>
      <c r="G69" s="7"/>
      <c r="H69" s="7"/>
    </row>
    <row r="70" spans="1:8" x14ac:dyDescent="0.35">
      <c r="A70" s="72"/>
      <c r="B70" s="127"/>
      <c r="C70" s="127"/>
      <c r="D70" s="127"/>
      <c r="E70" s="7"/>
      <c r="F70" s="7"/>
      <c r="G70" s="7"/>
      <c r="H70" s="7"/>
    </row>
    <row r="71" spans="1:8" x14ac:dyDescent="0.35">
      <c r="A71" s="72"/>
      <c r="B71" s="127"/>
      <c r="C71" s="127"/>
      <c r="D71" s="127"/>
      <c r="E71" s="7"/>
      <c r="F71" s="7"/>
      <c r="G71" s="7"/>
      <c r="H71" s="7"/>
    </row>
    <row r="72" spans="1:8" x14ac:dyDescent="0.35">
      <c r="A72" s="72"/>
      <c r="B72" s="127"/>
      <c r="C72" s="127"/>
      <c r="D72" s="127"/>
      <c r="E72" s="7"/>
      <c r="F72" s="7"/>
      <c r="G72" s="7"/>
      <c r="H72" s="7"/>
    </row>
    <row r="73" spans="1:8" x14ac:dyDescent="0.35">
      <c r="A73" s="72"/>
      <c r="B73" s="127"/>
      <c r="C73" s="127"/>
      <c r="D73" s="127"/>
      <c r="E73" s="7"/>
      <c r="F73" s="7"/>
      <c r="G73" s="7"/>
      <c r="H73" s="7"/>
    </row>
    <row r="74" spans="1:8" x14ac:dyDescent="0.35">
      <c r="A74" s="72"/>
      <c r="B74" s="127"/>
      <c r="C74" s="127"/>
      <c r="D74" s="127"/>
      <c r="E74" s="7"/>
      <c r="F74" s="7"/>
      <c r="G74" s="7"/>
      <c r="H74" s="7"/>
    </row>
    <row r="75" spans="1:8" x14ac:dyDescent="0.35">
      <c r="A75" s="128" t="s">
        <v>72</v>
      </c>
      <c r="B75" s="128"/>
      <c r="C75" s="128"/>
      <c r="D75" s="125"/>
      <c r="E75" s="341"/>
      <c r="F75" s="341"/>
      <c r="G75" s="341"/>
      <c r="H75" s="341"/>
    </row>
    <row r="76" spans="1:8" x14ac:dyDescent="0.35">
      <c r="A76" s="71"/>
      <c r="B76" s="126"/>
      <c r="C76" s="126"/>
      <c r="D76" s="126"/>
      <c r="E76" s="7"/>
      <c r="F76" s="7"/>
      <c r="G76" s="7"/>
      <c r="H76" s="7"/>
    </row>
    <row r="77" spans="1:8" x14ac:dyDescent="0.35">
      <c r="A77" s="72"/>
      <c r="B77" s="127"/>
      <c r="C77" s="127"/>
      <c r="D77" s="127"/>
      <c r="E77" s="7"/>
      <c r="F77" s="7"/>
      <c r="G77" s="7"/>
      <c r="H77" s="7"/>
    </row>
    <row r="78" spans="1:8" x14ac:dyDescent="0.35">
      <c r="A78" s="72"/>
      <c r="B78" s="127"/>
      <c r="C78" s="127"/>
      <c r="D78" s="127"/>
      <c r="E78" s="7"/>
      <c r="F78" s="7"/>
      <c r="G78" s="7"/>
      <c r="H78" s="7"/>
    </row>
    <row r="79" spans="1:8" x14ac:dyDescent="0.35">
      <c r="A79" s="72"/>
      <c r="B79" s="127"/>
      <c r="C79" s="127"/>
      <c r="D79" s="127"/>
      <c r="E79" s="7"/>
      <c r="F79" s="7"/>
      <c r="G79" s="7"/>
      <c r="H79" s="7"/>
    </row>
    <row r="80" spans="1:8" x14ac:dyDescent="0.35">
      <c r="A80" s="72"/>
      <c r="B80" s="127"/>
      <c r="C80" s="127"/>
      <c r="D80" s="127"/>
      <c r="E80" s="7"/>
      <c r="F80" s="7"/>
      <c r="G80" s="7"/>
      <c r="H80" s="7"/>
    </row>
    <row r="81" spans="1:8" x14ac:dyDescent="0.35">
      <c r="A81" s="72"/>
      <c r="B81" s="127"/>
      <c r="C81" s="127"/>
      <c r="D81" s="127"/>
      <c r="E81" s="7"/>
      <c r="F81" s="7"/>
      <c r="G81" s="7"/>
      <c r="H81" s="7"/>
    </row>
    <row r="82" spans="1:8" x14ac:dyDescent="0.35">
      <c r="A82" s="72"/>
      <c r="B82" s="127"/>
      <c r="C82" s="127"/>
      <c r="D82" s="127"/>
      <c r="E82" s="7"/>
      <c r="F82" s="7"/>
      <c r="G82" s="7"/>
      <c r="H82" s="7"/>
    </row>
    <row r="83" spans="1:8" x14ac:dyDescent="0.35">
      <c r="A83" s="72"/>
      <c r="B83" s="127"/>
      <c r="C83" s="127"/>
      <c r="D83" s="127"/>
      <c r="E83" s="7"/>
      <c r="F83" s="7"/>
      <c r="G83" s="7"/>
      <c r="H83" s="7"/>
    </row>
    <row r="84" spans="1:8" x14ac:dyDescent="0.35">
      <c r="A84" s="72"/>
      <c r="B84" s="127"/>
      <c r="C84" s="127"/>
      <c r="D84" s="127"/>
      <c r="E84" s="7"/>
      <c r="F84" s="7"/>
      <c r="G84" s="7"/>
      <c r="H84" s="7"/>
    </row>
    <row r="85" spans="1:8" x14ac:dyDescent="0.35">
      <c r="A85" s="72"/>
      <c r="B85" s="127"/>
      <c r="C85" s="127"/>
      <c r="D85" s="127"/>
      <c r="E85" s="7"/>
      <c r="F85" s="7"/>
      <c r="G85" s="7"/>
      <c r="H85" s="7"/>
    </row>
    <row r="86" spans="1:8" x14ac:dyDescent="0.35">
      <c r="A86" s="128" t="s">
        <v>73</v>
      </c>
      <c r="B86" s="128"/>
      <c r="C86" s="128"/>
      <c r="D86" s="125"/>
      <c r="E86" s="341"/>
      <c r="F86" s="341"/>
      <c r="G86" s="341"/>
      <c r="H86" s="341"/>
    </row>
    <row r="87" spans="1:8" x14ac:dyDescent="0.35">
      <c r="A87" s="71"/>
      <c r="B87" s="71"/>
      <c r="C87" s="71"/>
      <c r="D87" s="71"/>
      <c r="E87" s="341"/>
      <c r="F87" s="341"/>
      <c r="G87" s="341"/>
      <c r="H87" s="341"/>
    </row>
    <row r="88" spans="1:8" x14ac:dyDescent="0.35">
      <c r="A88" s="72"/>
      <c r="B88" s="72"/>
      <c r="C88" s="72"/>
      <c r="D88" s="72"/>
      <c r="E88" s="341"/>
      <c r="F88" s="341"/>
      <c r="G88" s="341"/>
      <c r="H88" s="341"/>
    </row>
    <row r="89" spans="1:8" x14ac:dyDescent="0.35">
      <c r="A89" s="72"/>
      <c r="B89" s="72"/>
      <c r="C89" s="72"/>
      <c r="D89" s="72"/>
      <c r="E89" s="341"/>
      <c r="F89" s="341"/>
      <c r="G89" s="341"/>
      <c r="H89" s="341"/>
    </row>
    <row r="90" spans="1:8" x14ac:dyDescent="0.35">
      <c r="A90" s="72"/>
      <c r="B90" s="72"/>
      <c r="C90" s="72"/>
      <c r="D90" s="72"/>
      <c r="E90" s="341"/>
      <c r="F90" s="341"/>
      <c r="G90" s="341"/>
      <c r="H90" s="341"/>
    </row>
    <row r="91" spans="1:8" x14ac:dyDescent="0.35">
      <c r="A91" s="72"/>
      <c r="B91" s="72"/>
      <c r="C91" s="72"/>
      <c r="D91" s="72"/>
      <c r="E91" s="341"/>
      <c r="F91" s="341"/>
      <c r="G91" s="341"/>
      <c r="H91" s="341"/>
    </row>
    <row r="92" spans="1:8" x14ac:dyDescent="0.35">
      <c r="A92" s="72"/>
      <c r="B92" s="72"/>
      <c r="C92" s="72"/>
      <c r="D92" s="72"/>
      <c r="E92" s="341"/>
      <c r="F92" s="341"/>
      <c r="G92" s="341"/>
      <c r="H92" s="341"/>
    </row>
    <row r="93" spans="1:8" x14ac:dyDescent="0.35">
      <c r="A93" s="72"/>
      <c r="B93" s="72"/>
      <c r="C93" s="72"/>
      <c r="D93" s="72"/>
      <c r="E93" s="341"/>
      <c r="F93" s="341"/>
      <c r="G93" s="341"/>
      <c r="H93" s="341"/>
    </row>
    <row r="94" spans="1:8" x14ac:dyDescent="0.35">
      <c r="A94" s="72"/>
      <c r="B94" s="72"/>
      <c r="C94" s="72"/>
      <c r="D94" s="72"/>
      <c r="E94" s="341"/>
      <c r="F94" s="341"/>
      <c r="G94" s="341"/>
      <c r="H94" s="341"/>
    </row>
    <row r="95" spans="1:8" x14ac:dyDescent="0.35">
      <c r="A95" s="72"/>
      <c r="B95" s="72"/>
      <c r="C95" s="72"/>
      <c r="D95" s="72"/>
      <c r="E95" s="341"/>
      <c r="F95" s="341"/>
      <c r="G95" s="341"/>
      <c r="H95" s="341"/>
    </row>
    <row r="96" spans="1:8" x14ac:dyDescent="0.35">
      <c r="A96" s="72"/>
      <c r="B96" s="72"/>
      <c r="C96" s="72"/>
      <c r="D96" s="72"/>
      <c r="E96" s="341"/>
      <c r="F96" s="341"/>
      <c r="G96" s="341"/>
      <c r="H96" s="341"/>
    </row>
  </sheetData>
  <sheetProtection algorithmName="SHA-512" hashValue="1wvQZDtXne1lPdzGH461YD7FHIZOJZFqqJD+MgSHjUuVqFus47aZEJ9xwcdaO2e7c0dWzIpdpOBNU0PxBbrmsw==" saltValue="KnDbhxS4lehm6veYufG2xQ==" spinCount="100000" sheet="1" objects="1" formatCells="0" formatColumns="0" formatRows="0" insertColumns="0" insertRows="0" insertHyperlinks="0" deleteColumns="0" deleteRows="0" sort="0" autoFilter="0" pivotTables="0"/>
  <mergeCells count="25">
    <mergeCell ref="E93:H93"/>
    <mergeCell ref="E94:H94"/>
    <mergeCell ref="E95:H95"/>
    <mergeCell ref="E96:H96"/>
    <mergeCell ref="E91:H91"/>
    <mergeCell ref="E92:H92"/>
    <mergeCell ref="C42:H42"/>
    <mergeCell ref="C43:H43"/>
    <mergeCell ref="E45:H45"/>
    <mergeCell ref="E53:H53"/>
    <mergeCell ref="C41:H41"/>
    <mergeCell ref="E87:H87"/>
    <mergeCell ref="E88:H88"/>
    <mergeCell ref="E89:H89"/>
    <mergeCell ref="E90:H90"/>
    <mergeCell ref="E64:H64"/>
    <mergeCell ref="E75:H75"/>
    <mergeCell ref="E86:H86"/>
    <mergeCell ref="B1:H1"/>
    <mergeCell ref="B2:H2"/>
    <mergeCell ref="C32:H32"/>
    <mergeCell ref="C36:H36"/>
    <mergeCell ref="C40:H40"/>
    <mergeCell ref="A30:F30"/>
    <mergeCell ref="A31:H31"/>
  </mergeCells>
  <hyperlinks>
    <hyperlink ref="B4" location="ОГЛАВЛЕНИЕ!A1" display="ОГЛАВЛЕНИЕ" xr:uid="{F740CEB5-23BF-46AB-BA51-F5781E5ADEFC}"/>
  </hyperlinks>
  <pageMargins left="0.7" right="0.7" top="0.75" bottom="0.75" header="0.3" footer="0.3"/>
  <pageSetup paperSize="9" scale="77" fitToHeight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3113C-C72F-433B-9061-04689809EEE2}">
  <sheetPr codeName="Лист9"/>
  <dimension ref="B1:J33"/>
  <sheetViews>
    <sheetView view="pageLayout" zoomScaleNormal="100" workbookViewId="0">
      <selection activeCell="C5" sqref="C5:I5"/>
    </sheetView>
  </sheetViews>
  <sheetFormatPr defaultRowHeight="14.5" x14ac:dyDescent="0.35"/>
  <cols>
    <col min="1" max="1" width="2.26953125" customWidth="1"/>
    <col min="9" max="9" width="19.54296875" customWidth="1"/>
    <col min="10" max="10" width="7" customWidth="1"/>
  </cols>
  <sheetData>
    <row r="1" spans="2:10" x14ac:dyDescent="0.35">
      <c r="B1" s="56"/>
      <c r="C1" s="245" t="s">
        <v>74</v>
      </c>
      <c r="D1" s="245"/>
      <c r="E1" s="245"/>
      <c r="F1" s="245"/>
      <c r="G1" s="245"/>
      <c r="H1" s="245"/>
      <c r="I1" s="245"/>
      <c r="J1" s="57"/>
    </row>
    <row r="2" spans="2:10" ht="15" customHeight="1" x14ac:dyDescent="0.35">
      <c r="B2" s="56"/>
      <c r="C2" s="257" t="s">
        <v>75</v>
      </c>
      <c r="D2" s="257"/>
      <c r="E2" s="257"/>
      <c r="F2" s="257"/>
      <c r="G2" s="257"/>
      <c r="H2" s="257"/>
      <c r="I2" s="257"/>
      <c r="J2" s="70"/>
    </row>
    <row r="3" spans="2:10" ht="15" customHeight="1" x14ac:dyDescent="0.35">
      <c r="B3" s="56"/>
      <c r="C3" s="232" t="s">
        <v>226</v>
      </c>
      <c r="D3" s="232"/>
      <c r="E3" s="232"/>
      <c r="F3" s="232"/>
      <c r="G3" s="232"/>
      <c r="H3" s="232"/>
      <c r="I3" s="232"/>
      <c r="J3" s="70"/>
    </row>
    <row r="4" spans="2:10" ht="8.25" customHeight="1" x14ac:dyDescent="0.35">
      <c r="B4" s="56"/>
      <c r="C4" s="58"/>
      <c r="D4" s="58"/>
      <c r="E4" s="58"/>
      <c r="F4" s="58"/>
      <c r="G4" s="58"/>
      <c r="H4" s="58"/>
      <c r="I4" s="58"/>
      <c r="J4" s="58"/>
    </row>
    <row r="5" spans="2:10" ht="28.5" customHeight="1" x14ac:dyDescent="0.35">
      <c r="B5" s="59" t="s">
        <v>76</v>
      </c>
      <c r="C5" s="246" t="s">
        <v>77</v>
      </c>
      <c r="D5" s="246"/>
      <c r="E5" s="246"/>
      <c r="F5" s="246"/>
      <c r="G5" s="246"/>
      <c r="H5" s="246"/>
      <c r="I5" s="246"/>
      <c r="J5" s="60"/>
    </row>
    <row r="6" spans="2:10" ht="15.5" x14ac:dyDescent="0.35">
      <c r="B6" s="244" t="s">
        <v>78</v>
      </c>
      <c r="C6" s="244"/>
      <c r="D6" s="244"/>
      <c r="E6" s="244"/>
      <c r="F6" s="244"/>
      <c r="G6" s="244"/>
      <c r="H6" s="244"/>
      <c r="I6" s="244"/>
      <c r="J6" s="244"/>
    </row>
    <row r="7" spans="2:10" x14ac:dyDescent="0.35">
      <c r="B7" s="247" t="s">
        <v>79</v>
      </c>
      <c r="C7" s="248" t="s">
        <v>156</v>
      </c>
      <c r="D7" s="248"/>
      <c r="E7" s="248"/>
      <c r="F7" s="248"/>
      <c r="G7" s="248"/>
      <c r="H7" s="248"/>
      <c r="I7" s="248"/>
      <c r="J7" s="135"/>
    </row>
    <row r="8" spans="2:10" ht="9.75" customHeight="1" x14ac:dyDescent="0.35">
      <c r="B8" s="247"/>
      <c r="C8" s="248"/>
      <c r="D8" s="248"/>
      <c r="E8" s="248"/>
      <c r="F8" s="248"/>
      <c r="G8" s="248"/>
      <c r="H8" s="248"/>
      <c r="I8" s="248"/>
      <c r="J8" s="135"/>
    </row>
    <row r="9" spans="2:10" ht="15.5" x14ac:dyDescent="0.35">
      <c r="B9" s="244" t="s">
        <v>80</v>
      </c>
      <c r="C9" s="244"/>
      <c r="D9" s="244"/>
      <c r="E9" s="244"/>
      <c r="F9" s="244"/>
      <c r="G9" s="244"/>
      <c r="H9" s="244"/>
      <c r="I9" s="244"/>
      <c r="J9" s="244"/>
    </row>
    <row r="10" spans="2:10" ht="32.25" customHeight="1" x14ac:dyDescent="0.35">
      <c r="B10" s="61" t="s">
        <v>81</v>
      </c>
      <c r="C10" s="250" t="s">
        <v>112</v>
      </c>
      <c r="D10" s="250"/>
      <c r="E10" s="250"/>
      <c r="F10" s="250"/>
      <c r="G10" s="250"/>
      <c r="H10" s="250"/>
      <c r="I10" s="250"/>
      <c r="J10" s="136"/>
    </row>
    <row r="11" spans="2:10" ht="16" x14ac:dyDescent="0.35">
      <c r="B11" s="61" t="s">
        <v>82</v>
      </c>
      <c r="C11" s="251" t="s">
        <v>83</v>
      </c>
      <c r="D11" s="251"/>
      <c r="E11" s="251"/>
      <c r="F11" s="251"/>
      <c r="G11" s="251"/>
      <c r="H11" s="251"/>
      <c r="I11" s="251"/>
      <c r="J11" s="137"/>
    </row>
    <row r="12" spans="2:10" ht="18.75" customHeight="1" x14ac:dyDescent="0.35">
      <c r="B12" s="61" t="s">
        <v>113</v>
      </c>
      <c r="C12" s="258" t="s">
        <v>111</v>
      </c>
      <c r="D12" s="258"/>
      <c r="E12" s="258"/>
      <c r="F12" s="258"/>
      <c r="G12" s="258"/>
      <c r="H12" s="258"/>
      <c r="I12" s="258"/>
      <c r="J12" s="137"/>
    </row>
    <row r="13" spans="2:10" ht="31.5" customHeight="1" x14ac:dyDescent="0.35">
      <c r="B13" s="63"/>
      <c r="C13" s="250" t="s">
        <v>84</v>
      </c>
      <c r="D13" s="250"/>
      <c r="E13" s="250"/>
      <c r="F13" s="250"/>
      <c r="G13" s="250"/>
      <c r="H13" s="250"/>
      <c r="I13" s="250"/>
      <c r="J13" s="136"/>
    </row>
    <row r="14" spans="2:10" ht="15.5" x14ac:dyDescent="0.35">
      <c r="B14" s="244" t="s">
        <v>85</v>
      </c>
      <c r="C14" s="244"/>
      <c r="D14" s="244"/>
      <c r="E14" s="244"/>
      <c r="F14" s="244"/>
      <c r="G14" s="244"/>
      <c r="H14" s="244"/>
      <c r="I14" s="244"/>
      <c r="J14" s="244"/>
    </row>
    <row r="15" spans="2:10" ht="15.5" x14ac:dyDescent="0.35">
      <c r="B15" s="61" t="s">
        <v>86</v>
      </c>
      <c r="C15" s="252" t="s">
        <v>127</v>
      </c>
      <c r="D15" s="252"/>
      <c r="E15" s="252"/>
      <c r="F15" s="252"/>
      <c r="G15" s="252"/>
      <c r="H15" s="252"/>
      <c r="I15" s="252"/>
      <c r="J15" s="137"/>
    </row>
    <row r="16" spans="2:10" ht="15.5" x14ac:dyDescent="0.35">
      <c r="B16" s="61"/>
      <c r="C16" s="252" t="s">
        <v>129</v>
      </c>
      <c r="D16" s="252"/>
      <c r="E16" s="252"/>
      <c r="F16" s="252"/>
      <c r="G16" s="252"/>
      <c r="H16" s="252"/>
      <c r="I16" s="252"/>
      <c r="J16" s="136"/>
    </row>
    <row r="17" spans="2:10" ht="15.5" x14ac:dyDescent="0.35">
      <c r="B17" s="149" t="s">
        <v>87</v>
      </c>
      <c r="C17" s="252" t="s">
        <v>131</v>
      </c>
      <c r="D17" s="252"/>
      <c r="E17" s="252"/>
      <c r="F17" s="252"/>
      <c r="G17" s="252"/>
      <c r="H17" s="252"/>
      <c r="I17" s="252"/>
      <c r="J17" s="136"/>
    </row>
    <row r="18" spans="2:10" ht="16.5" customHeight="1" x14ac:dyDescent="0.35">
      <c r="B18" s="149"/>
      <c r="C18" s="252" t="s">
        <v>132</v>
      </c>
      <c r="D18" s="252"/>
      <c r="E18" s="252"/>
      <c r="F18" s="252"/>
      <c r="G18" s="252"/>
      <c r="H18" s="252"/>
      <c r="I18" s="252"/>
      <c r="J18" s="136"/>
    </row>
    <row r="19" spans="2:10" ht="16.5" customHeight="1" x14ac:dyDescent="0.35">
      <c r="B19" s="149" t="s">
        <v>88</v>
      </c>
      <c r="C19" s="252" t="s">
        <v>184</v>
      </c>
      <c r="D19" s="252"/>
      <c r="E19" s="252"/>
      <c r="F19" s="252"/>
      <c r="G19" s="252"/>
      <c r="H19" s="252"/>
      <c r="I19" s="252"/>
      <c r="J19" s="136"/>
    </row>
    <row r="20" spans="2:10" ht="29.25" customHeight="1" x14ac:dyDescent="0.35">
      <c r="B20" s="63" t="s">
        <v>89</v>
      </c>
      <c r="C20" s="262" t="s">
        <v>90</v>
      </c>
      <c r="D20" s="262"/>
      <c r="E20" s="262"/>
      <c r="F20" s="262"/>
      <c r="G20" s="262"/>
      <c r="H20" s="262"/>
      <c r="I20" s="262"/>
      <c r="J20" s="55"/>
    </row>
    <row r="21" spans="2:10" ht="15.5" x14ac:dyDescent="0.35">
      <c r="B21" s="244" t="s">
        <v>91</v>
      </c>
      <c r="C21" s="244"/>
      <c r="D21" s="244"/>
      <c r="E21" s="244"/>
      <c r="F21" s="244"/>
      <c r="G21" s="244"/>
      <c r="H21" s="244"/>
      <c r="I21" s="244"/>
      <c r="J21" s="244"/>
    </row>
    <row r="22" spans="2:10" ht="15.5" x14ac:dyDescent="0.35">
      <c r="B22" s="61" t="s">
        <v>92</v>
      </c>
      <c r="C22" s="249" t="s">
        <v>93</v>
      </c>
      <c r="D22" s="249"/>
      <c r="E22" s="249"/>
      <c r="F22" s="249"/>
      <c r="G22" s="249"/>
      <c r="H22" s="249"/>
      <c r="I22" s="249"/>
      <c r="J22" s="62"/>
    </row>
    <row r="23" spans="2:10" ht="15.5" x14ac:dyDescent="0.35">
      <c r="B23" s="61"/>
      <c r="C23" s="259" t="s">
        <v>105</v>
      </c>
      <c r="D23" s="259"/>
      <c r="E23" s="259"/>
      <c r="F23" s="259"/>
      <c r="G23" s="259"/>
      <c r="H23" s="259"/>
      <c r="I23" s="259"/>
      <c r="J23" s="62"/>
    </row>
    <row r="24" spans="2:10" ht="15.5" x14ac:dyDescent="0.35">
      <c r="B24" s="149"/>
      <c r="C24" s="259" t="s">
        <v>104</v>
      </c>
      <c r="D24" s="259"/>
      <c r="E24" s="259"/>
      <c r="F24" s="259"/>
      <c r="G24" s="259"/>
      <c r="H24" s="259"/>
      <c r="I24" s="259"/>
      <c r="J24" s="62"/>
    </row>
    <row r="25" spans="2:10" ht="15.5" x14ac:dyDescent="0.35">
      <c r="B25" s="149" t="s">
        <v>94</v>
      </c>
      <c r="C25" s="259" t="s">
        <v>37</v>
      </c>
      <c r="D25" s="259"/>
      <c r="E25" s="259"/>
      <c r="F25" s="259"/>
      <c r="G25" s="259"/>
      <c r="H25" s="259"/>
      <c r="I25" s="259"/>
      <c r="J25" s="62"/>
    </row>
    <row r="26" spans="2:10" ht="30.75" customHeight="1" x14ac:dyDescent="0.35">
      <c r="B26" s="149" t="s">
        <v>95</v>
      </c>
      <c r="C26" s="260" t="s">
        <v>96</v>
      </c>
      <c r="D26" s="260"/>
      <c r="E26" s="260"/>
      <c r="F26" s="260"/>
      <c r="G26" s="260"/>
      <c r="H26" s="260"/>
      <c r="I26" s="260"/>
      <c r="J26" s="62"/>
    </row>
    <row r="27" spans="2:10" ht="31.5" customHeight="1" x14ac:dyDescent="0.35">
      <c r="B27" s="63" t="s">
        <v>97</v>
      </c>
      <c r="C27" s="261" t="s">
        <v>98</v>
      </c>
      <c r="D27" s="261"/>
      <c r="E27" s="261"/>
      <c r="F27" s="261"/>
      <c r="G27" s="261"/>
      <c r="H27" s="261"/>
      <c r="I27" s="261"/>
      <c r="J27" s="62"/>
    </row>
    <row r="28" spans="2:10" ht="15.5" x14ac:dyDescent="0.35">
      <c r="B28" s="244" t="s">
        <v>99</v>
      </c>
      <c r="C28" s="244"/>
      <c r="D28" s="244"/>
      <c r="E28" s="244"/>
      <c r="F28" s="244"/>
      <c r="G28" s="244"/>
      <c r="H28" s="244"/>
      <c r="I28" s="244"/>
      <c r="J28" s="244"/>
    </row>
    <row r="29" spans="2:10" ht="33" customHeight="1" x14ac:dyDescent="0.35">
      <c r="B29" s="149" t="s">
        <v>62</v>
      </c>
      <c r="C29" s="253" t="s">
        <v>100</v>
      </c>
      <c r="D29" s="253"/>
      <c r="E29" s="253"/>
      <c r="F29" s="253"/>
      <c r="G29" s="253"/>
      <c r="H29" s="253"/>
      <c r="I29" s="253"/>
      <c r="J29" s="62"/>
    </row>
    <row r="30" spans="2:10" ht="15" customHeight="1" x14ac:dyDescent="0.35">
      <c r="B30" s="61"/>
      <c r="C30" s="254" t="s">
        <v>225</v>
      </c>
      <c r="D30" s="254"/>
      <c r="E30" s="254"/>
      <c r="F30" s="254"/>
      <c r="G30" s="254"/>
      <c r="H30" s="254"/>
      <c r="I30" s="254"/>
      <c r="J30" s="62"/>
    </row>
    <row r="31" spans="2:10" ht="31.5" customHeight="1" x14ac:dyDescent="0.35">
      <c r="B31" s="63" t="s">
        <v>101</v>
      </c>
      <c r="C31" s="255" t="s">
        <v>102</v>
      </c>
      <c r="D31" s="255"/>
      <c r="E31" s="255"/>
      <c r="F31" s="255"/>
      <c r="G31" s="255"/>
      <c r="H31" s="255"/>
      <c r="I31" s="255"/>
      <c r="J31" s="62"/>
    </row>
    <row r="32" spans="2:10" ht="9" customHeight="1" x14ac:dyDescent="0.35">
      <c r="B32" s="62"/>
      <c r="C32" s="62"/>
      <c r="D32" s="62"/>
      <c r="E32" s="62"/>
      <c r="F32" s="62"/>
      <c r="G32" s="62"/>
      <c r="H32" s="62"/>
      <c r="I32" s="62"/>
      <c r="J32" s="62"/>
    </row>
    <row r="33" spans="2:10" ht="31" x14ac:dyDescent="0.35">
      <c r="B33" s="63" t="s">
        <v>103</v>
      </c>
      <c r="C33" s="256" t="s">
        <v>52</v>
      </c>
      <c r="D33" s="256"/>
      <c r="E33" s="256"/>
      <c r="F33" s="256"/>
      <c r="G33" s="256"/>
      <c r="H33" s="256"/>
      <c r="I33" s="256"/>
      <c r="J33" s="62"/>
    </row>
  </sheetData>
  <sheetProtection algorithmName="SHA-512" hashValue="qXp5amWnXINmECQ9ny5syQ3+UQ3YDhK98x/LZQrghixMr9yGp0myIw6bRGeF6fSuoIRkvreaVC2WUHiepJpRzA==" saltValue="4GjRMWtxH4riVppd4jS2UQ==" spinCount="100000" sheet="1" formatCells="0" formatColumns="0" formatRows="0" insertColumns="0" insertRows="0" insertHyperlinks="0" deleteColumns="0" deleteRows="0" sort="0" autoFilter="0" pivotTables="0"/>
  <mergeCells count="31">
    <mergeCell ref="C29:I29"/>
    <mergeCell ref="C30:I30"/>
    <mergeCell ref="C31:I31"/>
    <mergeCell ref="C33:I33"/>
    <mergeCell ref="C2:I2"/>
    <mergeCell ref="C12:I12"/>
    <mergeCell ref="C24:I24"/>
    <mergeCell ref="C23:I23"/>
    <mergeCell ref="C25:I25"/>
    <mergeCell ref="C26:I26"/>
    <mergeCell ref="C27:I27"/>
    <mergeCell ref="B28:J28"/>
    <mergeCell ref="C18:I18"/>
    <mergeCell ref="C16:I16"/>
    <mergeCell ref="C20:I20"/>
    <mergeCell ref="B21:J21"/>
    <mergeCell ref="C22:I22"/>
    <mergeCell ref="C10:I10"/>
    <mergeCell ref="C11:I11"/>
    <mergeCell ref="C13:I13"/>
    <mergeCell ref="B14:J14"/>
    <mergeCell ref="C15:I15"/>
    <mergeCell ref="C17:I17"/>
    <mergeCell ref="C19:I19"/>
    <mergeCell ref="B9:J9"/>
    <mergeCell ref="C1:I1"/>
    <mergeCell ref="C5:I5"/>
    <mergeCell ref="B6:J6"/>
    <mergeCell ref="B7:B8"/>
    <mergeCell ref="C7:I8"/>
    <mergeCell ref="C3:I3"/>
  </mergeCells>
  <hyperlinks>
    <hyperlink ref="C5" location="'ТИТУЛ'!A1" display="'ТИТУЛ'!A1" xr:uid="{FCCFF2D5-B46E-42AB-AC9A-75F9A5EE7557}"/>
    <hyperlink ref="C7" location="'СК-1'!A1" display="'СК-1'!A1" xr:uid="{AB9EA120-9592-4FE9-BDE2-BED906BFF3DC}"/>
    <hyperlink ref="C10" location="'ПР-1'!A1" display="'ПР-1'!A1" xr:uid="{40C7A366-8298-4056-BBA3-07E258E25C88}"/>
    <hyperlink ref="C11" location="'ПР-2'!A1" display="'ПР-2'!A1" xr:uid="{C14A0A5F-9A1E-45F0-B9BB-4B54DE437D81}"/>
    <hyperlink ref="C13" location="'ИТОГ ПР'!A1" display="'ИТОГ ПР'!A1" xr:uid="{6A99FC27-EAC3-46FF-B22D-58C657690DCA}"/>
    <hyperlink ref="C15" location="'РР-1'!A1" display="'РР-1'!A1" xr:uid="{2A45453F-DEBB-4748-A2C2-8A761069266F}"/>
    <hyperlink ref="C17" location="'РР-2'!A1" display="'РР-2'!A1" xr:uid="{46B3539B-B33D-43F7-998B-DAC45AE2BAE3}"/>
    <hyperlink ref="C16" location="'РР-3'!A1" display="'РР-3'!A1" xr:uid="{25D27F89-7F37-477B-8A77-308467F50B24}"/>
    <hyperlink ref="C20" location="'ИТОГ РР'!A1" display="'ИТОГ РР'!A1" xr:uid="{17BCAABE-3A2A-4581-864A-575FCE870BDB}"/>
    <hyperlink ref="C22" location="'ХЭ-1'!A1" display="'ХЭ-1'!A1" xr:uid="{A9D4F77D-1417-4352-8767-3ED70119AFB7}"/>
    <hyperlink ref="C23" location="'ХЭ-3'!A1" display="'ХЭ-3'!A1" xr:uid="{3A216266-1D5B-48E5-9F9E-B34B11F4E207}"/>
    <hyperlink ref="C25" location="'ХЭ-4'!A1" display="'ХЭ-4'!A1" xr:uid="{528A417C-3618-4CD1-B04C-1078515B8BEA}"/>
    <hyperlink ref="C26" location="'ХЭ-5'!A1" display="'ХЭ-5'!A1" xr:uid="{99075D81-53CE-40EF-89DE-DD79DD531CA3}"/>
    <hyperlink ref="C27" location="'ИТОГ ХЭ'!A1" display="'ИТОГ ХЭ'!A1" xr:uid="{D1D09DF8-530E-4E0B-A85C-76541B1BC104}"/>
    <hyperlink ref="C29" location="'ФР-1'!A1" display="'ФР-1'!A1" xr:uid="{F2616AC2-0536-4BB1-A407-193FA1293F79}"/>
    <hyperlink ref="C30" location="'ФР-2'!A1" display="'ФР-2'!A1" xr:uid="{404079F3-21D8-4A58-BD25-8114C4CCE34E}"/>
    <hyperlink ref="C31" location="'ИТОГ ФР'!A1" display="'ИТОГ ФР'!A1" xr:uid="{9499E221-9BDB-4B6D-AD56-05425321C5D5}"/>
    <hyperlink ref="C33" location="'ОБЩИЙ ИТОГ'!A1" display="'ОБЩИЙ ИТОГ'!A1" xr:uid="{28CE38CB-FF7C-47EC-A48E-3B2B60E1648D}"/>
    <hyperlink ref="C18" location="'РР-2'!A1" display="'РР-2'!A1" xr:uid="{C2EA1D63-F8E8-43AC-9901-7DE5BDC7F236}"/>
    <hyperlink ref="C12:I12" location="'ПР-3'!A1" display="НАПРАВЛЕНИЕ 3.  ОКРУЖАЮЩИЙ МИР. ПРИРОДА" xr:uid="{9224E8D3-2997-4267-A291-6C584DB158A9}"/>
    <hyperlink ref="C18:I18" location="'РР-2'!A1" display="НАПРАВЛЕНИЕ 4. СВЯЗНАЯ РЕЧЬ" xr:uid="{D4C48D2C-8CC7-49E3-8618-F699639050C3}"/>
    <hyperlink ref="C16:I16" location="'РР-1'!A1" display="НАПРАВЛЕНИЕ 2. ЗВУКОВАЯ КУЛЬТУРА РЕЧИ." xr:uid="{11056597-7BD6-49B4-94EF-75AC54BCE49D}"/>
    <hyperlink ref="C23:I23" location="'ХЭ-1'!A1" display="НАПРАВЛЕНИЕ 2. ИЗОБРАЗИТЕЛЬНАЯ ДЕЯТЕЛЬНОСТЬ" xr:uid="{D167C126-9B55-4ACB-A382-163A2B1CAC5A}"/>
    <hyperlink ref="C24:I24" location="'ХЭ-1'!A1" display="НАПРАВЛЕНИЕ 3. КОНСТРУКТИВНАЯ ДЕЯТЕЛЬНОСТЬ" xr:uid="{886CF713-8C85-44FA-B6D7-310F5DE857C2}"/>
    <hyperlink ref="C33:I33" location="'ИТОГОВАЯ ПО ОО'!A1" display="Обобщение результатов педагогической диагностики по всем образовательным областям " xr:uid="{2C4FCFD7-FEF0-43E9-8B6B-06C46AD5EFF3}"/>
    <hyperlink ref="C19:I19" location="'РР-3'!A1" display="НАПРАВЛЕНИЕ 5. ИНТЕРЕС К ХУДОЖЕСТВЕННОЙ ЛИТЕРАТУРЕ" xr:uid="{D56874F7-99D3-4CAF-8123-1B5D0197FA0E}"/>
    <hyperlink ref="C25:I25" location="'ХЭ-2'!A1" display="НАПРАВЛЕНИЕ 4. МУЗЫКАЛЬНАЯ ДЕЯТЕЛЬНОСТЬ" xr:uid="{8012C437-8D9C-481E-8BA9-5B608150AFA2}"/>
    <hyperlink ref="C26:I26" location="'ХЭ-3'!A1" display="НАПРАВЛЕНИЕ 5. ТЕАТРАЛИЗОВАННАЯ И КУЛЬТУРНО-ДОСУГОВАЯ ДЕЯТЕЛЬНОСТЬ" xr:uid="{4919FACF-F6E2-4E8F-9A69-C4C59209CE71}"/>
    <hyperlink ref="C30:I30" location="ФР!A1" display="НАПРАВЛЕНИЕ 2. ФОРМИРОВАНИЕ ОСНОВ ЗДОРОВОГО ОБРАЗА ЖИЗНИ. АКТИВНЫЙ ОТДЫХ" xr:uid="{29F1B0B5-1387-4E90-BFD5-65BCB4020A72}"/>
    <hyperlink ref="C29:I29" location="ФР!A1" display="НАПРАВЛЕНИЕ I. ОСНОВНАЯ ГИМНАСТИКА. ПОДВИЖНЫЕ И СПОРТИВНЫЕ ИГРЫ. СПОРТИВНЫЕ УПРАЖНЕНИЯ" xr:uid="{C6D62DA1-599F-4C7F-B6A7-816FF050A3A8}"/>
    <hyperlink ref="C13:I13" location="'ПР-3'!A1" display="Обобщение результатов педагогической диагностики по направлениям ОО &quot;Познавательное развитие&quot;" xr:uid="{348273A2-E38E-4267-8A8B-FE7718E84374}"/>
  </hyperlinks>
  <pageMargins left="0.45833333333333331" right="0.44791666666666669" top="0.75" bottom="0.75" header="0.3" footer="0.3"/>
  <pageSetup paperSize="9" orientation="portrait" verticalDpi="0" r:id="rId1"/>
  <headerFooter>
    <oddHeader>&amp;R&amp;"Monotype Corsiva"&amp;12О.В. Яковлева&amp;L&amp;"Monotype Corsiva"&amp;12Диагностика индивидуального развития детей  2-3 лет</oddHeader>
    <oddFooter>&amp;R&amp;"Monotype Corsiva"&amp;12https://vk.com/travel_posobiya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FFC000"/>
    <pageSetUpPr fitToPage="1"/>
  </sheetPr>
  <dimension ref="A1:AJ68"/>
  <sheetViews>
    <sheetView view="pageLayout" zoomScale="70" zoomScaleNormal="100" zoomScaleSheetLayoutView="55" zoomScalePageLayoutView="70" workbookViewId="0">
      <selection activeCell="C5" sqref="C5:V28"/>
    </sheetView>
  </sheetViews>
  <sheetFormatPr defaultColWidth="9" defaultRowHeight="14.5" x14ac:dyDescent="0.35"/>
  <cols>
    <col min="1" max="1" width="9" style="1"/>
    <col min="2" max="2" width="36.54296875" style="1" customWidth="1"/>
    <col min="3" max="3" width="7.54296875" style="1" customWidth="1"/>
    <col min="4" max="4" width="8.26953125" style="1" customWidth="1"/>
    <col min="5" max="5" width="10.54296875" style="1" customWidth="1"/>
    <col min="6" max="6" width="8.26953125" style="1" customWidth="1"/>
    <col min="7" max="7" width="9.54296875" style="1" customWidth="1"/>
    <col min="8" max="8" width="9.1796875" style="1" customWidth="1"/>
    <col min="9" max="9" width="10.54296875" style="1" customWidth="1"/>
    <col min="10" max="10" width="11" style="1" customWidth="1"/>
    <col min="11" max="11" width="12.453125" style="1" customWidth="1"/>
    <col min="12" max="12" width="12.7265625" style="1" customWidth="1"/>
    <col min="13" max="13" width="10.26953125" style="1" customWidth="1"/>
    <col min="14" max="14" width="9.26953125" style="1" customWidth="1"/>
    <col min="15" max="15" width="8.453125" style="1" customWidth="1"/>
    <col min="16" max="16" width="7.54296875" style="1" customWidth="1"/>
    <col min="17" max="17" width="10.1796875" style="1" customWidth="1"/>
    <col min="18" max="18" width="9.26953125" style="1" customWidth="1"/>
    <col min="19" max="19" width="8.453125" style="138" customWidth="1"/>
    <col min="20" max="20" width="8.81640625" style="138" customWidth="1"/>
    <col min="21" max="21" width="10.1796875" style="138" customWidth="1"/>
    <col min="22" max="22" width="9.54296875" style="138" customWidth="1"/>
    <col min="23" max="23" width="10.1796875" style="138" customWidth="1"/>
    <col min="24" max="24" width="9.453125" style="138" customWidth="1"/>
    <col min="25" max="25" width="9.54296875" style="1" customWidth="1"/>
    <col min="26" max="26" width="9.7265625" style="1" customWidth="1"/>
    <col min="27" max="28" width="11.1796875" style="1" customWidth="1"/>
    <col min="29" max="29" width="12.26953125" style="1" customWidth="1"/>
    <col min="30" max="30" width="10.453125" style="1" customWidth="1"/>
    <col min="31" max="31" width="8.26953125" style="1" customWidth="1"/>
    <col min="32" max="32" width="7.7265625" style="1" customWidth="1"/>
    <col min="33" max="33" width="8.54296875" style="1" customWidth="1"/>
    <col min="34" max="34" width="7.453125" style="1" customWidth="1"/>
    <col min="35" max="35" width="13.7265625" style="1" customWidth="1"/>
    <col min="36" max="36" width="13.453125" style="1" customWidth="1"/>
    <col min="37" max="16384" width="9" style="1"/>
  </cols>
  <sheetData>
    <row r="1" spans="1:36" ht="23" thickBot="1" x14ac:dyDescent="0.4">
      <c r="A1" s="263" t="s">
        <v>8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</row>
    <row r="2" spans="1:36" ht="47.25" customHeight="1" thickBot="1" x14ac:dyDescent="0.4">
      <c r="A2" s="272" t="s">
        <v>9</v>
      </c>
      <c r="B2" s="146" t="s">
        <v>106</v>
      </c>
      <c r="C2" s="275" t="s">
        <v>141</v>
      </c>
      <c r="D2" s="276"/>
      <c r="E2" s="275" t="s">
        <v>142</v>
      </c>
      <c r="F2" s="279"/>
      <c r="G2" s="275" t="s">
        <v>143</v>
      </c>
      <c r="H2" s="276"/>
      <c r="I2" s="279" t="s">
        <v>144</v>
      </c>
      <c r="J2" s="276"/>
      <c r="K2" s="275" t="s">
        <v>145</v>
      </c>
      <c r="L2" s="279"/>
      <c r="M2" s="275" t="s">
        <v>146</v>
      </c>
      <c r="N2" s="276"/>
      <c r="O2" s="275" t="s">
        <v>147</v>
      </c>
      <c r="P2" s="276"/>
      <c r="Q2" s="275" t="s">
        <v>148</v>
      </c>
      <c r="R2" s="279"/>
      <c r="S2" s="281" t="s">
        <v>149</v>
      </c>
      <c r="T2" s="281"/>
      <c r="U2" s="281" t="s">
        <v>150</v>
      </c>
      <c r="V2" s="281"/>
      <c r="W2" s="283" t="s">
        <v>49</v>
      </c>
      <c r="X2" s="284"/>
    </row>
    <row r="3" spans="1:36" ht="84" customHeight="1" thickBot="1" x14ac:dyDescent="0.4">
      <c r="A3" s="273"/>
      <c r="B3" s="272" t="s">
        <v>10</v>
      </c>
      <c r="C3" s="277"/>
      <c r="D3" s="278"/>
      <c r="E3" s="277"/>
      <c r="F3" s="280"/>
      <c r="G3" s="277"/>
      <c r="H3" s="278"/>
      <c r="I3" s="280"/>
      <c r="J3" s="278"/>
      <c r="K3" s="277"/>
      <c r="L3" s="280"/>
      <c r="M3" s="277"/>
      <c r="N3" s="278"/>
      <c r="O3" s="277"/>
      <c r="P3" s="278"/>
      <c r="Q3" s="277"/>
      <c r="R3" s="280"/>
      <c r="S3" s="282"/>
      <c r="T3" s="282"/>
      <c r="U3" s="282"/>
      <c r="V3" s="282"/>
      <c r="W3" s="285"/>
      <c r="X3" s="286"/>
    </row>
    <row r="4" spans="1:36" ht="22.5" customHeight="1" thickBot="1" x14ac:dyDescent="0.4">
      <c r="A4" s="274"/>
      <c r="B4" s="274"/>
      <c r="C4" s="8" t="s">
        <v>12</v>
      </c>
      <c r="D4" s="8" t="s">
        <v>13</v>
      </c>
      <c r="E4" s="8" t="s">
        <v>12</v>
      </c>
      <c r="F4" s="8" t="s">
        <v>13</v>
      </c>
      <c r="G4" s="8" t="s">
        <v>12</v>
      </c>
      <c r="H4" s="8" t="s">
        <v>13</v>
      </c>
      <c r="I4" s="8" t="s">
        <v>12</v>
      </c>
      <c r="J4" s="8" t="s">
        <v>13</v>
      </c>
      <c r="K4" s="8" t="s">
        <v>12</v>
      </c>
      <c r="L4" s="8" t="s">
        <v>13</v>
      </c>
      <c r="M4" s="8" t="s">
        <v>12</v>
      </c>
      <c r="N4" s="8" t="s">
        <v>13</v>
      </c>
      <c r="O4" s="8" t="s">
        <v>12</v>
      </c>
      <c r="P4" s="8" t="s">
        <v>13</v>
      </c>
      <c r="Q4" s="8" t="s">
        <v>12</v>
      </c>
      <c r="R4" s="8" t="s">
        <v>13</v>
      </c>
      <c r="S4" s="195" t="s">
        <v>12</v>
      </c>
      <c r="T4" s="195" t="s">
        <v>13</v>
      </c>
      <c r="U4" s="195" t="s">
        <v>12</v>
      </c>
      <c r="V4" s="195" t="s">
        <v>13</v>
      </c>
      <c r="W4" s="11" t="s">
        <v>12</v>
      </c>
      <c r="X4" s="11" t="s">
        <v>13</v>
      </c>
    </row>
    <row r="5" spans="1:36" ht="18.75" customHeight="1" thickBot="1" x14ac:dyDescent="0.4">
      <c r="A5" s="9">
        <v>1</v>
      </c>
      <c r="B5" s="10" t="s">
        <v>14</v>
      </c>
      <c r="C5" s="69">
        <v>2</v>
      </c>
      <c r="D5" s="69">
        <v>3</v>
      </c>
      <c r="E5" s="69">
        <v>2</v>
      </c>
      <c r="F5" s="69">
        <v>3</v>
      </c>
      <c r="G5" s="69">
        <v>2</v>
      </c>
      <c r="H5" s="69">
        <v>3</v>
      </c>
      <c r="I5" s="69">
        <v>2</v>
      </c>
      <c r="J5" s="69">
        <v>3</v>
      </c>
      <c r="K5" s="69">
        <v>2</v>
      </c>
      <c r="L5" s="69">
        <v>3</v>
      </c>
      <c r="M5" s="69">
        <v>2</v>
      </c>
      <c r="N5" s="69">
        <v>3</v>
      </c>
      <c r="O5" s="69">
        <v>3</v>
      </c>
      <c r="P5" s="69">
        <v>4</v>
      </c>
      <c r="Q5" s="230">
        <v>2</v>
      </c>
      <c r="R5" s="230">
        <v>3</v>
      </c>
      <c r="S5" s="196">
        <v>2</v>
      </c>
      <c r="T5" s="196">
        <v>3</v>
      </c>
      <c r="U5" s="196">
        <v>2</v>
      </c>
      <c r="V5" s="196">
        <v>3</v>
      </c>
      <c r="W5" s="145">
        <f>(C5+E5+G5+I5+K5+M5+O5+Q5+S5+U5)/10</f>
        <v>2.1</v>
      </c>
      <c r="X5" s="145">
        <f>(D5+F5+H5+J5+L5+N5+P5+R5+T5+V5)/10</f>
        <v>3.1</v>
      </c>
    </row>
    <row r="6" spans="1:36" ht="18.5" thickBot="1" x14ac:dyDescent="0.4">
      <c r="A6" s="9">
        <v>2</v>
      </c>
      <c r="B6" s="10" t="s">
        <v>15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230"/>
      <c r="R6" s="230"/>
      <c r="S6" s="196"/>
      <c r="T6" s="196"/>
      <c r="U6" s="196"/>
      <c r="V6" s="196"/>
      <c r="W6" s="145">
        <f t="shared" ref="W6:W29" si="0">(C6+E6+G6+I6+K6+M6+O6+Q6+S6+U6)/10</f>
        <v>0</v>
      </c>
      <c r="X6" s="145">
        <f t="shared" ref="X6:X29" si="1">(D6+F6+H6+J6+L6+N6+P6+R6+T6+V6)/10</f>
        <v>0</v>
      </c>
    </row>
    <row r="7" spans="1:36" ht="18.5" thickBot="1" x14ac:dyDescent="0.4">
      <c r="A7" s="9">
        <v>3</v>
      </c>
      <c r="B7" s="10" t="s">
        <v>16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230"/>
      <c r="R7" s="230"/>
      <c r="S7" s="196"/>
      <c r="T7" s="196"/>
      <c r="U7" s="196"/>
      <c r="V7" s="196"/>
      <c r="W7" s="145">
        <f t="shared" si="0"/>
        <v>0</v>
      </c>
      <c r="X7" s="145">
        <f t="shared" si="1"/>
        <v>0</v>
      </c>
    </row>
    <row r="8" spans="1:36" ht="18.5" thickBot="1" x14ac:dyDescent="0.4">
      <c r="A8" s="9">
        <v>4</v>
      </c>
      <c r="B8" s="10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230"/>
      <c r="R8" s="230"/>
      <c r="S8" s="196"/>
      <c r="T8" s="196"/>
      <c r="U8" s="196"/>
      <c r="V8" s="196"/>
      <c r="W8" s="145">
        <f t="shared" si="0"/>
        <v>0</v>
      </c>
      <c r="X8" s="145">
        <f t="shared" si="1"/>
        <v>0</v>
      </c>
    </row>
    <row r="9" spans="1:36" ht="18.75" customHeight="1" thickBot="1" x14ac:dyDescent="0.4">
      <c r="A9" s="9">
        <v>5</v>
      </c>
      <c r="B9" s="10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230"/>
      <c r="R9" s="230"/>
      <c r="S9" s="196"/>
      <c r="T9" s="196"/>
      <c r="U9" s="196"/>
      <c r="V9" s="196"/>
      <c r="W9" s="145">
        <f t="shared" si="0"/>
        <v>0</v>
      </c>
      <c r="X9" s="145">
        <f t="shared" si="1"/>
        <v>0</v>
      </c>
    </row>
    <row r="10" spans="1:36" ht="15" customHeight="1" thickBot="1" x14ac:dyDescent="0.4">
      <c r="A10" s="9">
        <v>6</v>
      </c>
      <c r="B10" s="10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230"/>
      <c r="R10" s="230"/>
      <c r="S10" s="196"/>
      <c r="T10" s="196"/>
      <c r="U10" s="196"/>
      <c r="V10" s="196"/>
      <c r="W10" s="145">
        <f t="shared" si="0"/>
        <v>0</v>
      </c>
      <c r="X10" s="145">
        <f t="shared" si="1"/>
        <v>0</v>
      </c>
    </row>
    <row r="11" spans="1:36" ht="18" customHeight="1" thickBot="1" x14ac:dyDescent="0.4">
      <c r="A11" s="9">
        <v>7</v>
      </c>
      <c r="B11" s="10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230"/>
      <c r="R11" s="230"/>
      <c r="S11" s="196"/>
      <c r="T11" s="196"/>
      <c r="U11" s="196"/>
      <c r="V11" s="196"/>
      <c r="W11" s="145">
        <f t="shared" si="0"/>
        <v>0</v>
      </c>
      <c r="X11" s="145">
        <f t="shared" si="1"/>
        <v>0</v>
      </c>
    </row>
    <row r="12" spans="1:36" ht="18.5" thickBot="1" x14ac:dyDescent="0.4">
      <c r="A12" s="9">
        <v>8</v>
      </c>
      <c r="B12" s="10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230"/>
      <c r="R12" s="230"/>
      <c r="S12" s="196"/>
      <c r="T12" s="196"/>
      <c r="U12" s="196"/>
      <c r="V12" s="196"/>
      <c r="W12" s="145">
        <f t="shared" si="0"/>
        <v>0</v>
      </c>
      <c r="X12" s="145">
        <f t="shared" si="1"/>
        <v>0</v>
      </c>
    </row>
    <row r="13" spans="1:36" ht="18.5" thickBot="1" x14ac:dyDescent="0.4">
      <c r="A13" s="9">
        <v>9</v>
      </c>
      <c r="B13" s="10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230"/>
      <c r="R13" s="230"/>
      <c r="S13" s="196"/>
      <c r="T13" s="196"/>
      <c r="U13" s="196"/>
      <c r="V13" s="196"/>
      <c r="W13" s="145">
        <f t="shared" si="0"/>
        <v>0</v>
      </c>
      <c r="X13" s="145">
        <f t="shared" si="1"/>
        <v>0</v>
      </c>
    </row>
    <row r="14" spans="1:36" ht="18.5" thickBot="1" x14ac:dyDescent="0.4">
      <c r="A14" s="9">
        <v>10</v>
      </c>
      <c r="B14" s="10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230"/>
      <c r="R14" s="230"/>
      <c r="S14" s="196"/>
      <c r="T14" s="196"/>
      <c r="U14" s="196"/>
      <c r="V14" s="196"/>
      <c r="W14" s="145">
        <f t="shared" si="0"/>
        <v>0</v>
      </c>
      <c r="X14" s="145">
        <f t="shared" si="1"/>
        <v>0</v>
      </c>
    </row>
    <row r="15" spans="1:36" ht="18.5" thickBot="1" x14ac:dyDescent="0.4">
      <c r="A15" s="9">
        <v>11</v>
      </c>
      <c r="B15" s="10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230"/>
      <c r="R15" s="230"/>
      <c r="S15" s="196"/>
      <c r="T15" s="196"/>
      <c r="U15" s="196"/>
      <c r="V15" s="196"/>
      <c r="W15" s="145">
        <f t="shared" si="0"/>
        <v>0</v>
      </c>
      <c r="X15" s="145">
        <f t="shared" si="1"/>
        <v>0</v>
      </c>
    </row>
    <row r="16" spans="1:36" ht="18.5" thickBot="1" x14ac:dyDescent="0.4">
      <c r="A16" s="9">
        <v>12</v>
      </c>
      <c r="B16" s="10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230"/>
      <c r="R16" s="230"/>
      <c r="S16" s="196"/>
      <c r="T16" s="196"/>
      <c r="U16" s="196"/>
      <c r="V16" s="196"/>
      <c r="W16" s="145">
        <f t="shared" si="0"/>
        <v>0</v>
      </c>
      <c r="X16" s="145">
        <f t="shared" si="1"/>
        <v>0</v>
      </c>
    </row>
    <row r="17" spans="1:24" ht="18.5" thickBot="1" x14ac:dyDescent="0.4">
      <c r="A17" s="9">
        <v>13</v>
      </c>
      <c r="B17" s="10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230"/>
      <c r="R17" s="230"/>
      <c r="S17" s="196"/>
      <c r="T17" s="196"/>
      <c r="U17" s="196"/>
      <c r="V17" s="196"/>
      <c r="W17" s="145">
        <f t="shared" si="0"/>
        <v>0</v>
      </c>
      <c r="X17" s="145">
        <f t="shared" si="1"/>
        <v>0</v>
      </c>
    </row>
    <row r="18" spans="1:24" ht="18.5" thickBot="1" x14ac:dyDescent="0.4">
      <c r="A18" s="9">
        <v>14</v>
      </c>
      <c r="B18" s="10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230"/>
      <c r="R18" s="230"/>
      <c r="S18" s="196"/>
      <c r="T18" s="196"/>
      <c r="U18" s="196"/>
      <c r="V18" s="196"/>
      <c r="W18" s="145">
        <f t="shared" si="0"/>
        <v>0</v>
      </c>
      <c r="X18" s="145">
        <f t="shared" si="1"/>
        <v>0</v>
      </c>
    </row>
    <row r="19" spans="1:24" ht="18.5" thickBot="1" x14ac:dyDescent="0.4">
      <c r="A19" s="9">
        <v>15</v>
      </c>
      <c r="B19" s="10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230"/>
      <c r="R19" s="230"/>
      <c r="S19" s="196"/>
      <c r="T19" s="196"/>
      <c r="U19" s="196"/>
      <c r="V19" s="196"/>
      <c r="W19" s="145">
        <f t="shared" si="0"/>
        <v>0</v>
      </c>
      <c r="X19" s="145">
        <f t="shared" si="1"/>
        <v>0</v>
      </c>
    </row>
    <row r="20" spans="1:24" ht="18.5" thickBot="1" x14ac:dyDescent="0.4">
      <c r="A20" s="9">
        <v>16</v>
      </c>
      <c r="B20" s="10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230"/>
      <c r="R20" s="230"/>
      <c r="S20" s="196"/>
      <c r="T20" s="196"/>
      <c r="U20" s="196"/>
      <c r="V20" s="196"/>
      <c r="W20" s="145">
        <f t="shared" si="0"/>
        <v>0</v>
      </c>
      <c r="X20" s="145">
        <f t="shared" si="1"/>
        <v>0</v>
      </c>
    </row>
    <row r="21" spans="1:24" ht="18.5" thickBot="1" x14ac:dyDescent="0.4">
      <c r="A21" s="9">
        <v>17</v>
      </c>
      <c r="B21" s="10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230"/>
      <c r="R21" s="230"/>
      <c r="S21" s="196"/>
      <c r="T21" s="196"/>
      <c r="U21" s="196"/>
      <c r="V21" s="196"/>
      <c r="W21" s="145">
        <f t="shared" si="0"/>
        <v>0</v>
      </c>
      <c r="X21" s="145">
        <f t="shared" si="1"/>
        <v>0</v>
      </c>
    </row>
    <row r="22" spans="1:24" ht="18.5" thickBot="1" x14ac:dyDescent="0.4">
      <c r="A22" s="9">
        <v>18</v>
      </c>
      <c r="B22" s="10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230"/>
      <c r="R22" s="230"/>
      <c r="S22" s="196"/>
      <c r="T22" s="196"/>
      <c r="U22" s="196"/>
      <c r="V22" s="196"/>
      <c r="W22" s="145">
        <f t="shared" si="0"/>
        <v>0</v>
      </c>
      <c r="X22" s="145">
        <f t="shared" si="1"/>
        <v>0</v>
      </c>
    </row>
    <row r="23" spans="1:24" ht="18.5" thickBot="1" x14ac:dyDescent="0.4">
      <c r="A23" s="9">
        <v>19</v>
      </c>
      <c r="B23" s="10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230"/>
      <c r="R23" s="230"/>
      <c r="S23" s="196"/>
      <c r="T23" s="196"/>
      <c r="U23" s="196"/>
      <c r="V23" s="196"/>
      <c r="W23" s="145">
        <f t="shared" si="0"/>
        <v>0</v>
      </c>
      <c r="X23" s="145">
        <f t="shared" si="1"/>
        <v>0</v>
      </c>
    </row>
    <row r="24" spans="1:24" ht="18.5" thickBot="1" x14ac:dyDescent="0.4">
      <c r="A24" s="9">
        <v>20</v>
      </c>
      <c r="B24" s="10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230"/>
      <c r="R24" s="230"/>
      <c r="S24" s="196"/>
      <c r="T24" s="196"/>
      <c r="U24" s="196"/>
      <c r="V24" s="196"/>
      <c r="W24" s="145">
        <f t="shared" si="0"/>
        <v>0</v>
      </c>
      <c r="X24" s="145">
        <f t="shared" si="1"/>
        <v>0</v>
      </c>
    </row>
    <row r="25" spans="1:24" ht="18.5" thickBot="1" x14ac:dyDescent="0.4">
      <c r="A25" s="9">
        <v>21</v>
      </c>
      <c r="B25" s="1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230"/>
      <c r="R25" s="230"/>
      <c r="S25" s="196"/>
      <c r="T25" s="196"/>
      <c r="U25" s="196"/>
      <c r="V25" s="196"/>
      <c r="W25" s="145">
        <f t="shared" si="0"/>
        <v>0</v>
      </c>
      <c r="X25" s="145">
        <f t="shared" si="1"/>
        <v>0</v>
      </c>
    </row>
    <row r="26" spans="1:24" ht="18.5" thickBot="1" x14ac:dyDescent="0.4">
      <c r="A26" s="9">
        <v>22</v>
      </c>
      <c r="B26" s="10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230"/>
      <c r="R26" s="230"/>
      <c r="S26" s="196"/>
      <c r="T26" s="196"/>
      <c r="U26" s="196"/>
      <c r="V26" s="196"/>
      <c r="W26" s="145">
        <f t="shared" si="0"/>
        <v>0</v>
      </c>
      <c r="X26" s="145">
        <f t="shared" si="1"/>
        <v>0</v>
      </c>
    </row>
    <row r="27" spans="1:24" ht="18.5" thickBot="1" x14ac:dyDescent="0.4">
      <c r="A27" s="9">
        <v>23</v>
      </c>
      <c r="B27" s="10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230"/>
      <c r="R27" s="230"/>
      <c r="S27" s="196"/>
      <c r="T27" s="196"/>
      <c r="U27" s="196"/>
      <c r="V27" s="196"/>
      <c r="W27" s="145">
        <f t="shared" si="0"/>
        <v>0</v>
      </c>
      <c r="X27" s="145">
        <f t="shared" si="1"/>
        <v>0</v>
      </c>
    </row>
    <row r="28" spans="1:24" ht="18.5" thickBot="1" x14ac:dyDescent="0.4">
      <c r="A28" s="9">
        <v>24</v>
      </c>
      <c r="B28" s="10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230"/>
      <c r="R28" s="230"/>
      <c r="S28" s="196"/>
      <c r="T28" s="196"/>
      <c r="U28" s="196"/>
      <c r="V28" s="196"/>
      <c r="W28" s="145">
        <f t="shared" si="0"/>
        <v>0</v>
      </c>
      <c r="X28" s="145">
        <f t="shared" si="1"/>
        <v>0</v>
      </c>
    </row>
    <row r="29" spans="1:24" ht="16.5" customHeight="1" thickBot="1" x14ac:dyDescent="0.4">
      <c r="A29" s="9"/>
      <c r="B29" s="13" t="s">
        <v>17</v>
      </c>
      <c r="C29" s="68">
        <f>(C5+C6+C7+C8+C9+C10+C11+C12+C13+C14+C15+C16+C17+C18+C19+C20+C21+C22+C23+C24+C25+C26+C27+C28)/COUNTA($B$5:$B$28)</f>
        <v>0.66666666666666663</v>
      </c>
      <c r="D29" s="68">
        <f t="shared" ref="D29:R29" si="2">(D5+D6+D7+D8+D9+D10+D11+D12+D13+D14+D15+D16+D17+D18+D19+D20+D21+D22+D23+D24+D25+D26+D27+D28)/COUNTA($B$5:$B$28)</f>
        <v>1</v>
      </c>
      <c r="E29" s="68">
        <f t="shared" si="2"/>
        <v>0.66666666666666663</v>
      </c>
      <c r="F29" s="68">
        <f t="shared" si="2"/>
        <v>1</v>
      </c>
      <c r="G29" s="68">
        <f t="shared" si="2"/>
        <v>0.66666666666666663</v>
      </c>
      <c r="H29" s="68">
        <f t="shared" si="2"/>
        <v>1</v>
      </c>
      <c r="I29" s="68">
        <f t="shared" si="2"/>
        <v>0.66666666666666663</v>
      </c>
      <c r="J29" s="68">
        <f t="shared" si="2"/>
        <v>1</v>
      </c>
      <c r="K29" s="68">
        <f t="shared" si="2"/>
        <v>0.66666666666666663</v>
      </c>
      <c r="L29" s="68">
        <f t="shared" si="2"/>
        <v>1</v>
      </c>
      <c r="M29" s="68">
        <f t="shared" si="2"/>
        <v>0.66666666666666663</v>
      </c>
      <c r="N29" s="68">
        <f t="shared" si="2"/>
        <v>1</v>
      </c>
      <c r="O29" s="68">
        <f t="shared" si="2"/>
        <v>1</v>
      </c>
      <c r="P29" s="68">
        <f t="shared" si="2"/>
        <v>1.3333333333333333</v>
      </c>
      <c r="Q29" s="68">
        <f t="shared" si="2"/>
        <v>0.66666666666666663</v>
      </c>
      <c r="R29" s="68">
        <f t="shared" si="2"/>
        <v>1</v>
      </c>
      <c r="S29" s="68">
        <f t="shared" ref="S29:V29" si="3">(S5+S6+S7+S8+S9+S10+S11+S12+S13+S14+S15+S16+S17+S18+S19+S20+S21+S22+S23+S24+S25+S26+S27+S28)/COUNTA($B$5:$B$28)</f>
        <v>0.66666666666666663</v>
      </c>
      <c r="T29" s="68">
        <f t="shared" si="3"/>
        <v>1</v>
      </c>
      <c r="U29" s="68">
        <f t="shared" si="3"/>
        <v>0.66666666666666663</v>
      </c>
      <c r="V29" s="68">
        <f t="shared" si="3"/>
        <v>1</v>
      </c>
      <c r="W29" s="144">
        <f t="shared" si="0"/>
        <v>0.70000000000000007</v>
      </c>
      <c r="X29" s="144">
        <f t="shared" si="1"/>
        <v>1.0333333333333332</v>
      </c>
    </row>
    <row r="30" spans="1:24" ht="31.5" customHeight="1" x14ac:dyDescent="0.35">
      <c r="B30" s="139" t="s">
        <v>18</v>
      </c>
      <c r="C30" s="139"/>
      <c r="D30" s="31"/>
      <c r="E30" s="31"/>
      <c r="F30" s="31"/>
      <c r="G30" s="141" t="s">
        <v>18</v>
      </c>
      <c r="O30" s="138"/>
      <c r="P30" s="138"/>
      <c r="Q30" s="138"/>
      <c r="R30" s="138"/>
      <c r="U30" s="1"/>
      <c r="V30" s="1"/>
      <c r="W30" s="1"/>
      <c r="X30" s="1"/>
    </row>
    <row r="31" spans="1:24" x14ac:dyDescent="0.35">
      <c r="B31" s="266"/>
      <c r="C31" s="270" t="s">
        <v>19</v>
      </c>
      <c r="D31" s="264" t="s">
        <v>20</v>
      </c>
      <c r="E31" s="264" t="s">
        <v>21</v>
      </c>
      <c r="F31" s="264" t="s">
        <v>22</v>
      </c>
      <c r="O31" s="138"/>
      <c r="P31" s="138"/>
      <c r="Q31" s="138"/>
      <c r="R31" s="138"/>
      <c r="U31" s="1"/>
      <c r="V31" s="1"/>
      <c r="W31" s="1"/>
      <c r="X31" s="1"/>
    </row>
    <row r="32" spans="1:24" x14ac:dyDescent="0.35">
      <c r="B32" s="267"/>
      <c r="C32" s="271"/>
      <c r="D32" s="265"/>
      <c r="E32" s="265"/>
      <c r="F32" s="265"/>
      <c r="O32" s="138"/>
      <c r="P32" s="138"/>
      <c r="Q32" s="138"/>
      <c r="R32" s="138"/>
      <c r="U32" s="1"/>
      <c r="V32" s="1"/>
      <c r="W32" s="1"/>
      <c r="X32" s="1"/>
    </row>
    <row r="33" spans="2:24" ht="26.25" customHeight="1" x14ac:dyDescent="0.4">
      <c r="B33" s="30" t="s">
        <v>23</v>
      </c>
      <c r="C33" s="197">
        <f>COUNTA($B$5:$B$28)</f>
        <v>3</v>
      </c>
      <c r="D33" s="197">
        <f>COUNTIF(W5:W28,"&gt;=3,8")</f>
        <v>0</v>
      </c>
      <c r="E33" s="197">
        <f>COUNTIFS(W5:W28,"&lt;3,7",W5:W28,"&gt;=2,3")</f>
        <v>0</v>
      </c>
      <c r="F33" s="197">
        <f>COUNTIFS(W5:W28,"&lt;2,2",W5:W28,"&gt;0")</f>
        <v>1</v>
      </c>
      <c r="G33" s="142" t="s">
        <v>126</v>
      </c>
      <c r="O33" s="138"/>
      <c r="P33" s="138"/>
      <c r="Q33" s="138"/>
      <c r="R33" s="138"/>
      <c r="U33" s="1"/>
      <c r="V33" s="1"/>
      <c r="W33" s="1"/>
      <c r="X33" s="1"/>
    </row>
    <row r="34" spans="2:24" ht="19.5" customHeight="1" x14ac:dyDescent="0.4">
      <c r="B34" s="30" t="s">
        <v>24</v>
      </c>
      <c r="C34" s="197">
        <v>100</v>
      </c>
      <c r="D34" s="197">
        <f>D33*C34/C33</f>
        <v>0</v>
      </c>
      <c r="E34" s="198">
        <f>E33*C34/C33</f>
        <v>0</v>
      </c>
      <c r="F34" s="198">
        <f>F33*C34/C33</f>
        <v>33.333333333333336</v>
      </c>
      <c r="G34" s="143" t="s">
        <v>24</v>
      </c>
      <c r="O34" s="138"/>
      <c r="P34" s="138"/>
      <c r="Q34" s="138"/>
      <c r="R34" s="138"/>
      <c r="U34" s="1"/>
      <c r="V34" s="1"/>
      <c r="W34" s="1"/>
      <c r="X34" s="1"/>
    </row>
    <row r="35" spans="2:24" ht="12" customHeight="1" x14ac:dyDescent="0.35">
      <c r="B35" s="31"/>
      <c r="C35" s="31"/>
      <c r="D35" s="31"/>
      <c r="E35" s="31"/>
      <c r="F35" s="31"/>
      <c r="G35" s="141"/>
      <c r="O35" s="138"/>
      <c r="P35" s="138"/>
      <c r="Q35" s="138"/>
      <c r="R35" s="138"/>
      <c r="U35" s="1"/>
      <c r="V35" s="1"/>
      <c r="W35" s="1"/>
      <c r="X35" s="1"/>
    </row>
    <row r="36" spans="2:24" ht="15.5" x14ac:dyDescent="0.35">
      <c r="B36" s="139" t="s">
        <v>25</v>
      </c>
      <c r="C36" s="139"/>
      <c r="D36" s="31"/>
      <c r="E36" s="31"/>
      <c r="F36" s="31"/>
      <c r="G36" s="141" t="s">
        <v>25</v>
      </c>
      <c r="O36" s="138"/>
      <c r="P36" s="138"/>
      <c r="Q36" s="138"/>
      <c r="R36" s="138"/>
      <c r="U36" s="1"/>
      <c r="V36" s="1"/>
      <c r="W36" s="1"/>
      <c r="X36" s="1"/>
    </row>
    <row r="37" spans="2:24" x14ac:dyDescent="0.35">
      <c r="B37" s="266"/>
      <c r="C37" s="268" t="s">
        <v>19</v>
      </c>
      <c r="D37" s="264" t="s">
        <v>20</v>
      </c>
      <c r="E37" s="264" t="s">
        <v>21</v>
      </c>
      <c r="F37" s="264" t="s">
        <v>22</v>
      </c>
      <c r="G37" s="141"/>
      <c r="O37" s="138"/>
      <c r="P37" s="138"/>
      <c r="Q37" s="138"/>
      <c r="R37" s="138"/>
      <c r="U37" s="1"/>
      <c r="V37" s="1"/>
      <c r="W37" s="1"/>
      <c r="X37" s="1"/>
    </row>
    <row r="38" spans="2:24" x14ac:dyDescent="0.35">
      <c r="B38" s="267"/>
      <c r="C38" s="269"/>
      <c r="D38" s="265"/>
      <c r="E38" s="265"/>
      <c r="F38" s="265"/>
      <c r="G38" s="141"/>
      <c r="O38" s="138"/>
      <c r="P38" s="138"/>
      <c r="Q38" s="138"/>
      <c r="R38" s="138"/>
      <c r="U38" s="1"/>
      <c r="V38" s="1"/>
      <c r="W38" s="1"/>
      <c r="X38" s="1"/>
    </row>
    <row r="39" spans="2:24" ht="18" x14ac:dyDescent="0.4">
      <c r="B39" s="30" t="s">
        <v>23</v>
      </c>
      <c r="C39" s="197">
        <f>COUNTA($B$5:$B$28)</f>
        <v>3</v>
      </c>
      <c r="D39" s="197">
        <f>COUNTIF(X5:X28,"&gt;=3,8")</f>
        <v>0</v>
      </c>
      <c r="E39" s="197">
        <f>COUNTIFS(X5:X28,"&lt;3,7",X5:X28,"&gt;=2,3")</f>
        <v>1</v>
      </c>
      <c r="F39" s="197">
        <f>COUNTIFS(X5:X28,"&lt;2,2",X5:X28,"&gt;0")</f>
        <v>0</v>
      </c>
      <c r="G39" s="142" t="s">
        <v>126</v>
      </c>
      <c r="O39" s="138"/>
      <c r="P39" s="138"/>
      <c r="Q39" s="138"/>
      <c r="R39" s="138"/>
      <c r="U39" s="1"/>
      <c r="V39" s="1"/>
      <c r="W39" s="1"/>
      <c r="X39" s="1"/>
    </row>
    <row r="40" spans="2:24" ht="17.25" customHeight="1" x14ac:dyDescent="0.4">
      <c r="B40" s="30" t="s">
        <v>24</v>
      </c>
      <c r="C40" s="197">
        <v>100</v>
      </c>
      <c r="D40" s="198">
        <f>D39*C40/C39</f>
        <v>0</v>
      </c>
      <c r="E40" s="198">
        <f>E39*C40/C39</f>
        <v>33.333333333333336</v>
      </c>
      <c r="F40" s="198">
        <f>F39*C40/C39</f>
        <v>0</v>
      </c>
      <c r="G40" s="142" t="s">
        <v>24</v>
      </c>
      <c r="O40" s="138"/>
      <c r="P40" s="138"/>
      <c r="Q40" s="138"/>
      <c r="R40" s="138"/>
      <c r="U40" s="1"/>
      <c r="V40" s="1"/>
      <c r="W40" s="1"/>
      <c r="X40" s="1"/>
    </row>
    <row r="41" spans="2:24" x14ac:dyDescent="0.35">
      <c r="O41" s="138"/>
      <c r="P41" s="138"/>
      <c r="Q41" s="138"/>
      <c r="R41" s="138"/>
      <c r="U41" s="1"/>
      <c r="V41" s="1"/>
      <c r="W41" s="1"/>
      <c r="X41" s="1"/>
    </row>
    <row r="43" spans="2:24" x14ac:dyDescent="0.35">
      <c r="F43"/>
    </row>
    <row r="49" spans="2:24" ht="15.75" customHeight="1" x14ac:dyDescent="0.35"/>
    <row r="52" spans="2:24" ht="15.5" x14ac:dyDescent="0.35">
      <c r="B52" s="4" t="s">
        <v>28</v>
      </c>
    </row>
    <row r="53" spans="2:24" ht="15.5" x14ac:dyDescent="0.35">
      <c r="B53" s="5" t="s">
        <v>29</v>
      </c>
      <c r="C53" s="201"/>
      <c r="D53" s="6"/>
      <c r="E53" s="6"/>
      <c r="F53" s="6"/>
      <c r="G53" s="6"/>
      <c r="H53" s="6"/>
      <c r="I53" s="6"/>
      <c r="J53" s="71"/>
      <c r="K53" s="71"/>
      <c r="L53" s="71"/>
      <c r="M53" s="71"/>
      <c r="N53" s="71"/>
      <c r="O53" s="71"/>
      <c r="P53" s="71"/>
      <c r="Q53" s="71"/>
      <c r="R53" s="71"/>
      <c r="S53" s="199"/>
      <c r="T53" s="199"/>
      <c r="U53" s="199"/>
      <c r="V53" s="199"/>
      <c r="W53" s="199"/>
      <c r="X53" s="199"/>
    </row>
    <row r="54" spans="2:24" x14ac:dyDescent="0.35">
      <c r="B54" s="71"/>
      <c r="C54" s="71"/>
      <c r="D54" s="7"/>
      <c r="E54" s="7"/>
      <c r="F54" s="7"/>
      <c r="G54" s="7"/>
      <c r="H54" s="7"/>
      <c r="I54" s="7"/>
      <c r="J54" s="72"/>
      <c r="K54" s="72"/>
      <c r="L54" s="72"/>
      <c r="M54" s="72"/>
      <c r="N54" s="72"/>
      <c r="O54" s="72"/>
      <c r="P54" s="72"/>
      <c r="Q54" s="72"/>
      <c r="R54" s="72"/>
      <c r="S54" s="200"/>
      <c r="T54" s="200"/>
      <c r="U54" s="200"/>
      <c r="V54" s="200"/>
      <c r="W54" s="200"/>
      <c r="X54" s="200"/>
    </row>
    <row r="55" spans="2:24" x14ac:dyDescent="0.35">
      <c r="B55" s="72"/>
      <c r="C55" s="72"/>
      <c r="D55" s="7"/>
      <c r="E55" s="7"/>
      <c r="F55" s="7"/>
      <c r="G55" s="7"/>
      <c r="H55" s="7"/>
      <c r="I55" s="7"/>
      <c r="J55" s="72"/>
      <c r="K55" s="72"/>
      <c r="L55" s="72"/>
      <c r="M55" s="72"/>
      <c r="N55" s="72"/>
      <c r="O55" s="72"/>
      <c r="P55" s="72"/>
      <c r="Q55" s="72"/>
      <c r="R55" s="72"/>
      <c r="S55" s="200"/>
      <c r="T55" s="200"/>
      <c r="U55" s="200"/>
      <c r="V55" s="200"/>
      <c r="W55" s="200"/>
      <c r="X55" s="200"/>
    </row>
    <row r="56" spans="2:24" x14ac:dyDescent="0.35">
      <c r="B56" s="72"/>
      <c r="C56" s="72"/>
      <c r="D56" s="7"/>
      <c r="E56" s="7"/>
      <c r="F56" s="7"/>
      <c r="G56" s="7"/>
      <c r="H56" s="7"/>
      <c r="I56" s="7"/>
      <c r="J56" s="72"/>
      <c r="K56" s="72"/>
      <c r="L56" s="72"/>
      <c r="M56" s="72"/>
      <c r="N56" s="72"/>
      <c r="O56" s="72"/>
      <c r="P56" s="72"/>
      <c r="Q56" s="72"/>
      <c r="R56" s="72"/>
      <c r="S56" s="200"/>
      <c r="T56" s="200"/>
      <c r="U56" s="200"/>
      <c r="V56" s="200"/>
      <c r="W56" s="200"/>
      <c r="X56" s="200"/>
    </row>
    <row r="57" spans="2:24" x14ac:dyDescent="0.35">
      <c r="B57" s="72"/>
      <c r="C57" s="72"/>
      <c r="D57" s="7"/>
      <c r="E57" s="7"/>
      <c r="F57" s="7"/>
      <c r="G57" s="7"/>
      <c r="H57" s="7"/>
      <c r="I57" s="7"/>
      <c r="J57" s="72"/>
      <c r="K57" s="72"/>
      <c r="L57" s="72"/>
      <c r="M57" s="72"/>
      <c r="N57" s="72"/>
      <c r="O57" s="72"/>
      <c r="P57" s="72"/>
      <c r="Q57" s="72"/>
      <c r="R57" s="72"/>
      <c r="S57" s="200"/>
      <c r="T57" s="200"/>
      <c r="U57" s="200"/>
      <c r="V57" s="200"/>
      <c r="W57" s="200"/>
      <c r="X57" s="200"/>
    </row>
    <row r="58" spans="2:24" x14ac:dyDescent="0.35">
      <c r="B58" s="72"/>
      <c r="C58" s="72"/>
      <c r="D58" s="7"/>
      <c r="E58" s="7"/>
      <c r="F58" s="7"/>
      <c r="G58" s="7"/>
      <c r="H58" s="7"/>
      <c r="I58" s="7"/>
      <c r="J58" s="72"/>
      <c r="K58" s="72"/>
      <c r="L58" s="72"/>
      <c r="M58" s="72"/>
      <c r="N58" s="72"/>
      <c r="O58" s="72"/>
      <c r="P58" s="72"/>
      <c r="Q58" s="72"/>
      <c r="R58" s="72"/>
      <c r="S58" s="200"/>
      <c r="T58" s="200"/>
      <c r="U58" s="200"/>
      <c r="V58" s="200"/>
      <c r="W58" s="200"/>
      <c r="X58" s="200"/>
    </row>
    <row r="59" spans="2:24" x14ac:dyDescent="0.35">
      <c r="B59" s="72"/>
      <c r="C59" s="72"/>
      <c r="D59" s="7"/>
      <c r="E59" s="7"/>
      <c r="F59" s="7"/>
      <c r="G59" s="7"/>
      <c r="H59" s="7"/>
      <c r="I59" s="7"/>
      <c r="J59" s="72"/>
      <c r="K59" s="72"/>
      <c r="L59" s="72"/>
      <c r="M59" s="72"/>
      <c r="N59" s="72"/>
      <c r="O59" s="72"/>
      <c r="P59" s="72"/>
      <c r="Q59" s="72"/>
      <c r="R59" s="72"/>
      <c r="S59" s="200"/>
      <c r="T59" s="200"/>
      <c r="U59" s="200"/>
      <c r="V59" s="200"/>
      <c r="W59" s="200"/>
      <c r="X59" s="200"/>
    </row>
    <row r="60" spans="2:24" ht="38.25" customHeight="1" x14ac:dyDescent="0.35">
      <c r="D60" s="67"/>
      <c r="E60" s="67"/>
      <c r="F60" s="67"/>
      <c r="G60" s="67"/>
      <c r="H60" s="67"/>
      <c r="I60" s="67"/>
    </row>
    <row r="62" spans="2:24" ht="15.5" x14ac:dyDescent="0.35">
      <c r="B62" s="5" t="s">
        <v>30</v>
      </c>
      <c r="C62" s="201"/>
      <c r="D62" s="6"/>
      <c r="E62" s="6"/>
      <c r="F62" s="6"/>
      <c r="G62" s="6"/>
      <c r="H62" s="6"/>
      <c r="I62" s="6"/>
      <c r="J62" s="71"/>
      <c r="K62" s="71"/>
      <c r="L62" s="71"/>
      <c r="M62" s="71"/>
      <c r="N62" s="71"/>
      <c r="O62" s="71"/>
      <c r="P62" s="71"/>
      <c r="Q62" s="71"/>
      <c r="R62" s="71"/>
      <c r="S62" s="199"/>
      <c r="T62" s="199"/>
      <c r="U62" s="199"/>
      <c r="V62" s="199"/>
      <c r="W62" s="199"/>
      <c r="X62" s="199"/>
    </row>
    <row r="63" spans="2:24" x14ac:dyDescent="0.35">
      <c r="B63" s="71"/>
      <c r="C63" s="71"/>
      <c r="D63" s="7"/>
      <c r="E63" s="7"/>
      <c r="F63" s="7"/>
      <c r="G63" s="7"/>
      <c r="H63" s="7"/>
      <c r="I63" s="7"/>
      <c r="J63" s="72"/>
      <c r="K63" s="72"/>
      <c r="L63" s="72"/>
      <c r="M63" s="72"/>
      <c r="N63" s="72"/>
      <c r="O63" s="72"/>
      <c r="P63" s="72"/>
      <c r="Q63" s="72"/>
      <c r="R63" s="72"/>
      <c r="S63" s="200"/>
      <c r="T63" s="200"/>
      <c r="U63" s="200"/>
      <c r="V63" s="200"/>
      <c r="W63" s="200"/>
      <c r="X63" s="200"/>
    </row>
    <row r="64" spans="2:24" x14ac:dyDescent="0.35">
      <c r="B64" s="72"/>
      <c r="C64" s="72"/>
      <c r="D64" s="7"/>
      <c r="E64" s="7"/>
      <c r="F64" s="7"/>
      <c r="G64" s="7"/>
      <c r="H64" s="7"/>
      <c r="I64" s="7"/>
      <c r="J64" s="72"/>
      <c r="K64" s="72"/>
      <c r="L64" s="72"/>
      <c r="M64" s="72"/>
      <c r="N64" s="72"/>
      <c r="O64" s="72"/>
      <c r="P64" s="72"/>
      <c r="Q64" s="72"/>
      <c r="R64" s="72"/>
      <c r="S64" s="200"/>
      <c r="T64" s="200"/>
      <c r="U64" s="200"/>
      <c r="V64" s="200"/>
      <c r="W64" s="200"/>
      <c r="X64" s="200"/>
    </row>
    <row r="65" spans="2:24" x14ac:dyDescent="0.35">
      <c r="B65" s="72"/>
      <c r="C65" s="72"/>
      <c r="D65" s="7"/>
      <c r="E65" s="7"/>
      <c r="F65" s="7"/>
      <c r="G65" s="7"/>
      <c r="H65" s="7"/>
      <c r="I65" s="7"/>
      <c r="J65" s="72"/>
      <c r="K65" s="72"/>
      <c r="L65" s="72"/>
      <c r="M65" s="72"/>
      <c r="N65" s="72"/>
      <c r="O65" s="72"/>
      <c r="P65" s="72"/>
      <c r="Q65" s="72"/>
      <c r="R65" s="72"/>
      <c r="S65" s="200"/>
      <c r="T65" s="200"/>
      <c r="U65" s="200"/>
      <c r="V65" s="200"/>
      <c r="W65" s="200"/>
      <c r="X65" s="200"/>
    </row>
    <row r="66" spans="2:24" x14ac:dyDescent="0.35">
      <c r="B66" s="72"/>
      <c r="C66" s="72"/>
      <c r="D66" s="7"/>
      <c r="E66" s="7"/>
      <c r="F66" s="7"/>
      <c r="G66" s="7"/>
      <c r="H66" s="7"/>
      <c r="I66" s="7"/>
      <c r="J66" s="72"/>
      <c r="K66" s="72"/>
      <c r="L66" s="72"/>
      <c r="M66" s="72"/>
      <c r="N66" s="72"/>
      <c r="O66" s="72"/>
      <c r="P66" s="72"/>
      <c r="Q66" s="72"/>
      <c r="R66" s="72"/>
      <c r="S66" s="200"/>
      <c r="T66" s="200"/>
      <c r="U66" s="200"/>
      <c r="V66" s="200"/>
      <c r="W66" s="200"/>
      <c r="X66" s="200"/>
    </row>
    <row r="67" spans="2:24" x14ac:dyDescent="0.35">
      <c r="B67" s="72"/>
      <c r="C67" s="72"/>
      <c r="D67" s="7"/>
      <c r="E67" s="7"/>
      <c r="F67" s="7"/>
      <c r="G67" s="7"/>
      <c r="H67" s="7"/>
      <c r="I67" s="7"/>
      <c r="J67" s="72"/>
      <c r="K67" s="72"/>
      <c r="L67" s="72"/>
      <c r="M67" s="72"/>
      <c r="N67" s="72"/>
      <c r="O67" s="72"/>
      <c r="P67" s="72"/>
      <c r="Q67" s="72"/>
      <c r="R67" s="72"/>
      <c r="S67" s="200"/>
      <c r="T67" s="200"/>
      <c r="U67" s="200"/>
      <c r="V67" s="200"/>
      <c r="W67" s="200"/>
      <c r="X67" s="200"/>
    </row>
    <row r="68" spans="2:24" x14ac:dyDescent="0.35">
      <c r="B68" s="72"/>
      <c r="C68" s="72"/>
      <c r="D68" s="7"/>
      <c r="E68" s="7"/>
      <c r="F68" s="7"/>
      <c r="G68" s="7"/>
      <c r="H68" s="7"/>
      <c r="I68" s="7"/>
      <c r="J68" s="72"/>
      <c r="K68" s="72"/>
      <c r="L68" s="72"/>
      <c r="M68" s="72"/>
      <c r="N68" s="72"/>
      <c r="O68" s="72"/>
      <c r="P68" s="72"/>
      <c r="Q68" s="72"/>
      <c r="R68" s="72"/>
      <c r="S68" s="200"/>
      <c r="T68" s="200"/>
      <c r="U68" s="200"/>
      <c r="V68" s="200"/>
      <c r="W68" s="200"/>
      <c r="X68" s="200"/>
    </row>
  </sheetData>
  <sheetProtection algorithmName="SHA-512" hashValue="8POBCmDhETliG7dV5EuL2t9fwDafbokL37tMQTfv0YvoyC6jG66Dawuq0/e3K0kW20QCEqGdCagRIFuTNDnFKw==" saltValue="USDXrax7b8Ycz9/xZ1vxDg==" spinCount="100000" sheet="1" objects="1" formatCells="0" formatColumns="0" formatRows="0" insertColumns="0" insertRows="0" insertHyperlinks="0" deleteColumns="0" deleteRows="0" sort="0" autoFilter="0" pivotTables="0"/>
  <mergeCells count="24">
    <mergeCell ref="B3:B4"/>
    <mergeCell ref="U2:V3"/>
    <mergeCell ref="W2:X3"/>
    <mergeCell ref="S2:T3"/>
    <mergeCell ref="I2:J3"/>
    <mergeCell ref="K2:L3"/>
    <mergeCell ref="O2:P3"/>
    <mergeCell ref="Q2:R3"/>
    <mergeCell ref="A1:X1"/>
    <mergeCell ref="E31:E32"/>
    <mergeCell ref="F31:F32"/>
    <mergeCell ref="B37:B38"/>
    <mergeCell ref="C37:C38"/>
    <mergeCell ref="D37:D38"/>
    <mergeCell ref="E37:E38"/>
    <mergeCell ref="F37:F38"/>
    <mergeCell ref="B31:B32"/>
    <mergeCell ref="C31:C32"/>
    <mergeCell ref="D31:D32"/>
    <mergeCell ref="A2:A4"/>
    <mergeCell ref="M2:N3"/>
    <mergeCell ref="C2:D3"/>
    <mergeCell ref="E2:F3"/>
    <mergeCell ref="G2:H3"/>
  </mergeCells>
  <hyperlinks>
    <hyperlink ref="B2" location="ОГЛАВЛЕНИЕ!A1" display="ОГЛАВЛЕНИЕ" xr:uid="{A291D045-4E4F-4846-9984-35A92937C333}"/>
  </hyperlinks>
  <pageMargins left="0.7" right="0.7" top="0.75" bottom="0.4174107142857143" header="0.3" footer="0.3"/>
  <pageSetup paperSize="9" scale="51" fitToHeight="0" orientation="landscape" r:id="rId1"/>
  <headerFooter>
    <oddHeader>&amp;R&amp;"Monotype Corsiva,обычный"&amp;12О.В. Яковлева</oddHeader>
    <oddFooter>&amp;R&amp;"Monotype Corsiva"&amp;12https://vk.com/travel_posobiya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C7E08-12DC-40E4-AF3C-0E58CC33A96C}">
  <sheetPr codeName="Лист5">
    <tabColor rgb="FF92D050"/>
    <pageSetUpPr fitToPage="1"/>
  </sheetPr>
  <dimension ref="A1:N65"/>
  <sheetViews>
    <sheetView view="pageLayout" topLeftCell="A4" zoomScale="85" zoomScaleNormal="70" zoomScalePageLayoutView="85" workbookViewId="0">
      <selection activeCell="E12" sqref="E12"/>
    </sheetView>
  </sheetViews>
  <sheetFormatPr defaultColWidth="9.1796875" defaultRowHeight="14.5" x14ac:dyDescent="0.35"/>
  <cols>
    <col min="1" max="1" width="9.1796875" style="1"/>
    <col min="2" max="2" width="27" style="1" customWidth="1"/>
    <col min="3" max="4" width="8.7265625" style="1" customWidth="1"/>
    <col min="5" max="5" width="10.54296875" style="1" customWidth="1"/>
    <col min="6" max="6" width="12.26953125" style="1" customWidth="1"/>
    <col min="7" max="7" width="9.1796875" style="1" customWidth="1"/>
    <col min="8" max="8" width="9.7265625" style="1" customWidth="1"/>
    <col min="9" max="9" width="10.54296875" style="1" customWidth="1"/>
    <col min="10" max="10" width="9.7265625" style="1" customWidth="1"/>
    <col min="11" max="11" width="14.453125" style="1" customWidth="1"/>
    <col min="12" max="12" width="14.26953125" style="1" customWidth="1"/>
    <col min="13" max="13" width="8.453125" style="1" customWidth="1"/>
    <col min="14" max="14" width="7.7265625" style="1" customWidth="1"/>
    <col min="15" max="16384" width="9.1796875" style="1"/>
  </cols>
  <sheetData>
    <row r="1" spans="1:14" ht="17.5" x14ac:dyDescent="0.35">
      <c r="A1" s="292" t="s">
        <v>32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</row>
    <row r="2" spans="1:14" ht="18" thickBot="1" x14ac:dyDescent="0.4">
      <c r="A2" s="16" t="s">
        <v>108</v>
      </c>
      <c r="M2" s="291" t="s">
        <v>106</v>
      </c>
      <c r="N2" s="291"/>
    </row>
    <row r="3" spans="1:14" ht="15" customHeight="1" thickBot="1" x14ac:dyDescent="0.4">
      <c r="A3" s="293" t="s">
        <v>9</v>
      </c>
      <c r="B3" s="293" t="s">
        <v>10</v>
      </c>
      <c r="C3" s="275" t="s">
        <v>192</v>
      </c>
      <c r="D3" s="296"/>
      <c r="E3" s="275" t="s">
        <v>155</v>
      </c>
      <c r="F3" s="296"/>
      <c r="G3" s="275" t="s">
        <v>154</v>
      </c>
      <c r="H3" s="279"/>
      <c r="I3" s="279"/>
      <c r="J3" s="276"/>
      <c r="K3" s="299" t="s">
        <v>151</v>
      </c>
      <c r="L3" s="299"/>
      <c r="M3" s="287" t="s">
        <v>11</v>
      </c>
      <c r="N3" s="288"/>
    </row>
    <row r="4" spans="1:14" ht="68.25" customHeight="1" thickBot="1" x14ac:dyDescent="0.4">
      <c r="A4" s="294"/>
      <c r="B4" s="294"/>
      <c r="C4" s="297"/>
      <c r="D4" s="298"/>
      <c r="E4" s="297"/>
      <c r="F4" s="298"/>
      <c r="G4" s="303" t="s">
        <v>153</v>
      </c>
      <c r="H4" s="304"/>
      <c r="I4" s="301" t="s">
        <v>152</v>
      </c>
      <c r="J4" s="302"/>
      <c r="K4" s="300"/>
      <c r="L4" s="300"/>
      <c r="M4" s="289"/>
      <c r="N4" s="290"/>
    </row>
    <row r="5" spans="1:14" ht="16" thickBot="1" x14ac:dyDescent="0.4">
      <c r="A5" s="295"/>
      <c r="B5" s="295"/>
      <c r="C5" s="19" t="s">
        <v>12</v>
      </c>
      <c r="D5" s="19" t="s">
        <v>13</v>
      </c>
      <c r="E5" s="19" t="s">
        <v>12</v>
      </c>
      <c r="F5" s="19" t="s">
        <v>13</v>
      </c>
      <c r="G5" s="19" t="s">
        <v>12</v>
      </c>
      <c r="H5" s="19" t="s">
        <v>13</v>
      </c>
      <c r="I5" s="19" t="s">
        <v>12</v>
      </c>
      <c r="J5" s="19" t="s">
        <v>13</v>
      </c>
      <c r="K5" s="19" t="s">
        <v>12</v>
      </c>
      <c r="L5" s="19" t="s">
        <v>13</v>
      </c>
      <c r="M5" s="20" t="s">
        <v>12</v>
      </c>
      <c r="N5" s="20" t="s">
        <v>13</v>
      </c>
    </row>
    <row r="6" spans="1:14" ht="16" thickBot="1" x14ac:dyDescent="0.4">
      <c r="A6" s="21">
        <v>1</v>
      </c>
      <c r="B6" s="22" t="s">
        <v>14</v>
      </c>
      <c r="C6" s="22">
        <v>3</v>
      </c>
      <c r="D6" s="22">
        <v>4</v>
      </c>
      <c r="E6" s="78">
        <v>2</v>
      </c>
      <c r="F6" s="78">
        <v>3</v>
      </c>
      <c r="G6" s="78">
        <v>2</v>
      </c>
      <c r="H6" s="78">
        <v>3</v>
      </c>
      <c r="I6" s="78">
        <v>4</v>
      </c>
      <c r="J6" s="78">
        <v>5</v>
      </c>
      <c r="K6" s="78">
        <v>3</v>
      </c>
      <c r="L6" s="78">
        <v>4</v>
      </c>
      <c r="M6" s="81">
        <f>(C6+E6+G6+I6+K6)/5</f>
        <v>2.8</v>
      </c>
      <c r="N6" s="81">
        <f>(D6+F6+H6+J6+L6)/5</f>
        <v>3.8</v>
      </c>
    </row>
    <row r="7" spans="1:14" ht="16" thickBot="1" x14ac:dyDescent="0.4">
      <c r="A7" s="21">
        <v>2</v>
      </c>
      <c r="B7" s="22" t="s">
        <v>15</v>
      </c>
      <c r="C7" s="22"/>
      <c r="D7" s="22"/>
      <c r="E7" s="78"/>
      <c r="F7" s="78"/>
      <c r="G7" s="78"/>
      <c r="H7" s="78"/>
      <c r="I7" s="78"/>
      <c r="J7" s="78"/>
      <c r="K7" s="78"/>
      <c r="L7" s="78"/>
      <c r="M7" s="81">
        <f t="shared" ref="M7:M30" si="0">(C7+E7+G7+I7+K7)/5</f>
        <v>0</v>
      </c>
      <c r="N7" s="81">
        <f t="shared" ref="N7:N30" si="1">(D7+F7+H7+J7+L7)/5</f>
        <v>0</v>
      </c>
    </row>
    <row r="8" spans="1:14" ht="17.25" customHeight="1" thickBot="1" x14ac:dyDescent="0.4">
      <c r="A8" s="21">
        <v>3</v>
      </c>
      <c r="B8" s="22" t="s">
        <v>16</v>
      </c>
      <c r="C8" s="22"/>
      <c r="D8" s="22"/>
      <c r="E8" s="78"/>
      <c r="F8" s="78"/>
      <c r="G8" s="78"/>
      <c r="H8" s="78"/>
      <c r="I8" s="78"/>
      <c r="J8" s="78"/>
      <c r="K8" s="78"/>
      <c r="L8" s="78"/>
      <c r="M8" s="81">
        <f t="shared" si="0"/>
        <v>0</v>
      </c>
      <c r="N8" s="81">
        <f t="shared" si="1"/>
        <v>0</v>
      </c>
    </row>
    <row r="9" spans="1:14" ht="16" thickBot="1" x14ac:dyDescent="0.4">
      <c r="A9" s="21">
        <v>4</v>
      </c>
      <c r="B9" s="22"/>
      <c r="C9" s="22"/>
      <c r="D9" s="22"/>
      <c r="E9" s="78"/>
      <c r="F9" s="78"/>
      <c r="G9" s="78"/>
      <c r="H9" s="78"/>
      <c r="I9" s="78"/>
      <c r="J9" s="78"/>
      <c r="K9" s="78"/>
      <c r="L9" s="78"/>
      <c r="M9" s="81">
        <f t="shared" si="0"/>
        <v>0</v>
      </c>
      <c r="N9" s="81">
        <f t="shared" si="1"/>
        <v>0</v>
      </c>
    </row>
    <row r="10" spans="1:14" ht="16" thickBot="1" x14ac:dyDescent="0.4">
      <c r="A10" s="21">
        <v>5</v>
      </c>
      <c r="B10" s="22"/>
      <c r="C10" s="22"/>
      <c r="D10" s="22"/>
      <c r="E10" s="78"/>
      <c r="F10" s="78"/>
      <c r="G10" s="78"/>
      <c r="H10" s="78"/>
      <c r="I10" s="78"/>
      <c r="J10" s="78"/>
      <c r="K10" s="78"/>
      <c r="L10" s="78"/>
      <c r="M10" s="81">
        <f t="shared" si="0"/>
        <v>0</v>
      </c>
      <c r="N10" s="81">
        <f t="shared" si="1"/>
        <v>0</v>
      </c>
    </row>
    <row r="11" spans="1:14" ht="16" thickBot="1" x14ac:dyDescent="0.4">
      <c r="A11" s="21">
        <v>6</v>
      </c>
      <c r="B11" s="22"/>
      <c r="C11" s="22"/>
      <c r="D11" s="22"/>
      <c r="E11" s="78"/>
      <c r="F11" s="78"/>
      <c r="G11" s="78"/>
      <c r="H11" s="78"/>
      <c r="I11" s="78"/>
      <c r="J11" s="78"/>
      <c r="K11" s="78"/>
      <c r="L11" s="78"/>
      <c r="M11" s="81">
        <f t="shared" si="0"/>
        <v>0</v>
      </c>
      <c r="N11" s="81">
        <f t="shared" si="1"/>
        <v>0</v>
      </c>
    </row>
    <row r="12" spans="1:14" ht="16" thickBot="1" x14ac:dyDescent="0.4">
      <c r="A12" s="21">
        <v>7</v>
      </c>
      <c r="B12" s="22"/>
      <c r="C12" s="22"/>
      <c r="D12" s="22"/>
      <c r="E12" s="78"/>
      <c r="F12" s="78"/>
      <c r="G12" s="78"/>
      <c r="H12" s="78"/>
      <c r="I12" s="78"/>
      <c r="J12" s="78"/>
      <c r="K12" s="78"/>
      <c r="L12" s="78"/>
      <c r="M12" s="81">
        <f t="shared" si="0"/>
        <v>0</v>
      </c>
      <c r="N12" s="81">
        <f t="shared" si="1"/>
        <v>0</v>
      </c>
    </row>
    <row r="13" spans="1:14" ht="16" thickBot="1" x14ac:dyDescent="0.4">
      <c r="A13" s="21">
        <v>8</v>
      </c>
      <c r="B13" s="22"/>
      <c r="C13" s="22"/>
      <c r="D13" s="22"/>
      <c r="E13" s="78"/>
      <c r="F13" s="78"/>
      <c r="G13" s="78"/>
      <c r="H13" s="78"/>
      <c r="I13" s="78"/>
      <c r="J13" s="78"/>
      <c r="K13" s="78"/>
      <c r="L13" s="78"/>
      <c r="M13" s="81">
        <f t="shared" si="0"/>
        <v>0</v>
      </c>
      <c r="N13" s="81">
        <f t="shared" si="1"/>
        <v>0</v>
      </c>
    </row>
    <row r="14" spans="1:14" ht="16" thickBot="1" x14ac:dyDescent="0.4">
      <c r="A14" s="21">
        <v>9</v>
      </c>
      <c r="B14" s="22"/>
      <c r="C14" s="22"/>
      <c r="D14" s="22"/>
      <c r="E14" s="78"/>
      <c r="F14" s="78"/>
      <c r="G14" s="78"/>
      <c r="H14" s="78"/>
      <c r="I14" s="78"/>
      <c r="J14" s="78"/>
      <c r="K14" s="78"/>
      <c r="L14" s="78"/>
      <c r="M14" s="81">
        <f t="shared" si="0"/>
        <v>0</v>
      </c>
      <c r="N14" s="81">
        <f t="shared" si="1"/>
        <v>0</v>
      </c>
    </row>
    <row r="15" spans="1:14" ht="16" thickBot="1" x14ac:dyDescent="0.4">
      <c r="A15" s="21">
        <v>10</v>
      </c>
      <c r="B15" s="22"/>
      <c r="C15" s="22"/>
      <c r="D15" s="22"/>
      <c r="E15" s="78"/>
      <c r="F15" s="78"/>
      <c r="G15" s="78"/>
      <c r="H15" s="78"/>
      <c r="I15" s="78"/>
      <c r="J15" s="78"/>
      <c r="K15" s="78"/>
      <c r="L15" s="78"/>
      <c r="M15" s="81">
        <f t="shared" si="0"/>
        <v>0</v>
      </c>
      <c r="N15" s="81">
        <f t="shared" si="1"/>
        <v>0</v>
      </c>
    </row>
    <row r="16" spans="1:14" ht="16" thickBot="1" x14ac:dyDescent="0.4">
      <c r="A16" s="21">
        <v>11</v>
      </c>
      <c r="B16" s="22"/>
      <c r="C16" s="22"/>
      <c r="D16" s="22"/>
      <c r="E16" s="78"/>
      <c r="F16" s="78"/>
      <c r="G16" s="78"/>
      <c r="H16" s="78"/>
      <c r="I16" s="78"/>
      <c r="J16" s="78"/>
      <c r="K16" s="78"/>
      <c r="L16" s="78"/>
      <c r="M16" s="81">
        <f t="shared" si="0"/>
        <v>0</v>
      </c>
      <c r="N16" s="81">
        <f t="shared" si="1"/>
        <v>0</v>
      </c>
    </row>
    <row r="17" spans="1:14" ht="16" thickBot="1" x14ac:dyDescent="0.4">
      <c r="A17" s="21">
        <v>12</v>
      </c>
      <c r="B17" s="22"/>
      <c r="C17" s="22"/>
      <c r="D17" s="22"/>
      <c r="E17" s="78"/>
      <c r="F17" s="78"/>
      <c r="G17" s="78"/>
      <c r="H17" s="78"/>
      <c r="I17" s="78"/>
      <c r="J17" s="78"/>
      <c r="K17" s="78"/>
      <c r="L17" s="78"/>
      <c r="M17" s="81">
        <f t="shared" si="0"/>
        <v>0</v>
      </c>
      <c r="N17" s="81">
        <f t="shared" si="1"/>
        <v>0</v>
      </c>
    </row>
    <row r="18" spans="1:14" ht="16" thickBot="1" x14ac:dyDescent="0.4">
      <c r="A18" s="21">
        <v>13</v>
      </c>
      <c r="B18" s="22"/>
      <c r="C18" s="22"/>
      <c r="D18" s="22"/>
      <c r="E18" s="78"/>
      <c r="F18" s="78"/>
      <c r="G18" s="78"/>
      <c r="H18" s="78"/>
      <c r="I18" s="78"/>
      <c r="J18" s="78"/>
      <c r="K18" s="78"/>
      <c r="L18" s="78"/>
      <c r="M18" s="81">
        <f t="shared" si="0"/>
        <v>0</v>
      </c>
      <c r="N18" s="81">
        <f t="shared" si="1"/>
        <v>0</v>
      </c>
    </row>
    <row r="19" spans="1:14" ht="16" thickBot="1" x14ac:dyDescent="0.4">
      <c r="A19" s="21">
        <v>14</v>
      </c>
      <c r="B19" s="22"/>
      <c r="C19" s="22"/>
      <c r="D19" s="22"/>
      <c r="E19" s="78"/>
      <c r="F19" s="78"/>
      <c r="G19" s="78"/>
      <c r="H19" s="78"/>
      <c r="I19" s="78"/>
      <c r="J19" s="78"/>
      <c r="K19" s="78"/>
      <c r="L19" s="78"/>
      <c r="M19" s="81">
        <f t="shared" si="0"/>
        <v>0</v>
      </c>
      <c r="N19" s="81">
        <f t="shared" si="1"/>
        <v>0</v>
      </c>
    </row>
    <row r="20" spans="1:14" ht="16" thickBot="1" x14ac:dyDescent="0.4">
      <c r="A20" s="21">
        <v>15</v>
      </c>
      <c r="B20" s="22"/>
      <c r="C20" s="22"/>
      <c r="D20" s="22"/>
      <c r="E20" s="78"/>
      <c r="F20" s="78"/>
      <c r="G20" s="78"/>
      <c r="H20" s="78"/>
      <c r="I20" s="78"/>
      <c r="J20" s="78"/>
      <c r="K20" s="78"/>
      <c r="L20" s="78"/>
      <c r="M20" s="81">
        <f t="shared" si="0"/>
        <v>0</v>
      </c>
      <c r="N20" s="81">
        <f t="shared" si="1"/>
        <v>0</v>
      </c>
    </row>
    <row r="21" spans="1:14" ht="16" thickBot="1" x14ac:dyDescent="0.4">
      <c r="A21" s="21">
        <v>16</v>
      </c>
      <c r="B21" s="22"/>
      <c r="C21" s="22"/>
      <c r="D21" s="22"/>
      <c r="E21" s="78"/>
      <c r="F21" s="78"/>
      <c r="G21" s="78"/>
      <c r="H21" s="78"/>
      <c r="I21" s="78"/>
      <c r="J21" s="78"/>
      <c r="K21" s="78"/>
      <c r="L21" s="78"/>
      <c r="M21" s="81">
        <f t="shared" si="0"/>
        <v>0</v>
      </c>
      <c r="N21" s="81">
        <f t="shared" si="1"/>
        <v>0</v>
      </c>
    </row>
    <row r="22" spans="1:14" ht="16" thickBot="1" x14ac:dyDescent="0.4">
      <c r="A22" s="21">
        <v>17</v>
      </c>
      <c r="B22" s="22"/>
      <c r="C22" s="22"/>
      <c r="D22" s="22"/>
      <c r="E22" s="78"/>
      <c r="F22" s="78"/>
      <c r="G22" s="78"/>
      <c r="H22" s="78"/>
      <c r="I22" s="78"/>
      <c r="J22" s="78"/>
      <c r="K22" s="78"/>
      <c r="L22" s="78"/>
      <c r="M22" s="81">
        <f t="shared" si="0"/>
        <v>0</v>
      </c>
      <c r="N22" s="81">
        <f t="shared" si="1"/>
        <v>0</v>
      </c>
    </row>
    <row r="23" spans="1:14" ht="16" thickBot="1" x14ac:dyDescent="0.4">
      <c r="A23" s="21">
        <v>18</v>
      </c>
      <c r="B23" s="22"/>
      <c r="C23" s="22"/>
      <c r="D23" s="22"/>
      <c r="E23" s="78"/>
      <c r="F23" s="78"/>
      <c r="G23" s="78"/>
      <c r="H23" s="78"/>
      <c r="I23" s="78"/>
      <c r="J23" s="78"/>
      <c r="K23" s="78"/>
      <c r="L23" s="78"/>
      <c r="M23" s="81">
        <f t="shared" si="0"/>
        <v>0</v>
      </c>
      <c r="N23" s="81">
        <f t="shared" si="1"/>
        <v>0</v>
      </c>
    </row>
    <row r="24" spans="1:14" ht="16" thickBot="1" x14ac:dyDescent="0.4">
      <c r="A24" s="21">
        <v>19</v>
      </c>
      <c r="B24" s="22"/>
      <c r="C24" s="22"/>
      <c r="D24" s="22"/>
      <c r="E24" s="78"/>
      <c r="F24" s="78"/>
      <c r="G24" s="78"/>
      <c r="H24" s="78"/>
      <c r="I24" s="78"/>
      <c r="J24" s="78"/>
      <c r="K24" s="78"/>
      <c r="L24" s="78"/>
      <c r="M24" s="81">
        <f t="shared" si="0"/>
        <v>0</v>
      </c>
      <c r="N24" s="81">
        <f t="shared" si="1"/>
        <v>0</v>
      </c>
    </row>
    <row r="25" spans="1:14" ht="16" thickBot="1" x14ac:dyDescent="0.4">
      <c r="A25" s="21">
        <v>20</v>
      </c>
      <c r="B25" s="22"/>
      <c r="C25" s="22"/>
      <c r="D25" s="22"/>
      <c r="E25" s="78"/>
      <c r="F25" s="78"/>
      <c r="G25" s="78"/>
      <c r="H25" s="78"/>
      <c r="I25" s="78"/>
      <c r="J25" s="78"/>
      <c r="K25" s="78"/>
      <c r="L25" s="78"/>
      <c r="M25" s="81">
        <f t="shared" si="0"/>
        <v>0</v>
      </c>
      <c r="N25" s="81">
        <f t="shared" si="1"/>
        <v>0</v>
      </c>
    </row>
    <row r="26" spans="1:14" ht="16" thickBot="1" x14ac:dyDescent="0.4">
      <c r="A26" s="21">
        <v>21</v>
      </c>
      <c r="B26" s="22"/>
      <c r="C26" s="22"/>
      <c r="D26" s="22"/>
      <c r="E26" s="78"/>
      <c r="F26" s="78"/>
      <c r="G26" s="78"/>
      <c r="H26" s="78"/>
      <c r="I26" s="78"/>
      <c r="J26" s="78"/>
      <c r="K26" s="78"/>
      <c r="L26" s="78"/>
      <c r="M26" s="81">
        <f t="shared" si="0"/>
        <v>0</v>
      </c>
      <c r="N26" s="81">
        <f t="shared" si="1"/>
        <v>0</v>
      </c>
    </row>
    <row r="27" spans="1:14" ht="16" thickBot="1" x14ac:dyDescent="0.4">
      <c r="A27" s="21">
        <v>22</v>
      </c>
      <c r="B27" s="22"/>
      <c r="C27" s="22"/>
      <c r="D27" s="22"/>
      <c r="E27" s="78"/>
      <c r="F27" s="78"/>
      <c r="G27" s="78"/>
      <c r="H27" s="78"/>
      <c r="I27" s="78"/>
      <c r="J27" s="78"/>
      <c r="K27" s="78"/>
      <c r="L27" s="78"/>
      <c r="M27" s="81">
        <f t="shared" si="0"/>
        <v>0</v>
      </c>
      <c r="N27" s="81">
        <f t="shared" si="1"/>
        <v>0</v>
      </c>
    </row>
    <row r="28" spans="1:14" ht="16" thickBot="1" x14ac:dyDescent="0.4">
      <c r="A28" s="21">
        <v>23</v>
      </c>
      <c r="B28" s="22"/>
      <c r="C28" s="22"/>
      <c r="D28" s="22"/>
      <c r="E28" s="78"/>
      <c r="F28" s="78"/>
      <c r="G28" s="78"/>
      <c r="H28" s="78"/>
      <c r="I28" s="78"/>
      <c r="J28" s="78"/>
      <c r="K28" s="78"/>
      <c r="L28" s="78"/>
      <c r="M28" s="81">
        <f t="shared" si="0"/>
        <v>0</v>
      </c>
      <c r="N28" s="81">
        <f t="shared" si="1"/>
        <v>0</v>
      </c>
    </row>
    <row r="29" spans="1:14" ht="16" thickBot="1" x14ac:dyDescent="0.4">
      <c r="A29" s="21">
        <v>24</v>
      </c>
      <c r="B29" s="22"/>
      <c r="C29" s="22"/>
      <c r="D29" s="22"/>
      <c r="E29" s="78"/>
      <c r="F29" s="78"/>
      <c r="G29" s="78"/>
      <c r="H29" s="78"/>
      <c r="I29" s="78"/>
      <c r="J29" s="78"/>
      <c r="K29" s="78"/>
      <c r="L29" s="78"/>
      <c r="M29" s="81">
        <f t="shared" si="0"/>
        <v>0</v>
      </c>
      <c r="N29" s="81">
        <f t="shared" si="1"/>
        <v>0</v>
      </c>
    </row>
    <row r="30" spans="1:14" s="67" customFormat="1" ht="16" thickBot="1" x14ac:dyDescent="0.4">
      <c r="A30" s="18"/>
      <c r="B30" s="77" t="s">
        <v>17</v>
      </c>
      <c r="C30" s="38">
        <f t="shared" ref="C30:D30" si="2">(C6+C7+C8+C9+C10+C11+C12+C13+C14+C15+C16+C17+C18+C19+C20+C21+C22+C23+C24+C25+C26+C27+C28+C29)/COUNTA($B$6:$B$29)</f>
        <v>1</v>
      </c>
      <c r="D30" s="38">
        <f t="shared" si="2"/>
        <v>1.3333333333333333</v>
      </c>
      <c r="E30" s="38">
        <f>(E6+E7+E8+E9+E10+E11+E12+E13+E14+E15+E16+E17+E18+E19+E20+E21+E22+E23+E24+E25+E26+E27+E28+E29)/COUNTA($B$6:$B$29)</f>
        <v>0.66666666666666663</v>
      </c>
      <c r="F30" s="38">
        <f t="shared" ref="F30:L30" si="3">(F6+F7+F8+F9+F10+F11+F12+F13+F14+F15+F16+F17+F18+F19+F20+F21+F22+F23+F24+F25+F26+F27+F28+F29)/COUNTA($B$6:$B$29)</f>
        <v>1</v>
      </c>
      <c r="G30" s="38">
        <f t="shared" si="3"/>
        <v>0.66666666666666663</v>
      </c>
      <c r="H30" s="38">
        <f t="shared" si="3"/>
        <v>1</v>
      </c>
      <c r="I30" s="38">
        <f t="shared" si="3"/>
        <v>1.3333333333333333</v>
      </c>
      <c r="J30" s="38">
        <f t="shared" si="3"/>
        <v>1.6666666666666667</v>
      </c>
      <c r="K30" s="38">
        <f t="shared" si="3"/>
        <v>1</v>
      </c>
      <c r="L30" s="38">
        <f t="shared" si="3"/>
        <v>1.3333333333333333</v>
      </c>
      <c r="M30" s="80">
        <f t="shared" si="0"/>
        <v>0.93333333333333324</v>
      </c>
      <c r="N30" s="80">
        <f t="shared" si="1"/>
        <v>1.2666666666666666</v>
      </c>
    </row>
    <row r="32" spans="1:14" ht="15.5" x14ac:dyDescent="0.35">
      <c r="B32" s="24" t="s">
        <v>18</v>
      </c>
      <c r="C32" s="24"/>
      <c r="D32" s="24"/>
      <c r="E32" s="25"/>
      <c r="F32" s="25"/>
      <c r="G32" s="25"/>
      <c r="H32" s="25"/>
      <c r="I32" s="25"/>
      <c r="J32" s="25"/>
      <c r="K32" s="25"/>
      <c r="L32" s="25"/>
    </row>
    <row r="33" spans="2:12" ht="30" x14ac:dyDescent="0.35">
      <c r="B33" s="26"/>
      <c r="C33" s="27" t="s">
        <v>19</v>
      </c>
      <c r="D33" s="27" t="s">
        <v>20</v>
      </c>
      <c r="E33" s="27" t="s">
        <v>21</v>
      </c>
      <c r="F33" s="27" t="s">
        <v>22</v>
      </c>
      <c r="I33" s="29"/>
      <c r="J33" s="29"/>
      <c r="K33" s="29"/>
      <c r="L33" s="29"/>
    </row>
    <row r="34" spans="2:12" ht="15.5" x14ac:dyDescent="0.35">
      <c r="B34" s="30" t="s">
        <v>23</v>
      </c>
      <c r="C34" s="82">
        <f>COUNTA($B$6:$B$29)</f>
        <v>3</v>
      </c>
      <c r="D34" s="82">
        <f>COUNTIF(M6:M29,"&gt;=3,8")</f>
        <v>0</v>
      </c>
      <c r="E34" s="82">
        <f>COUNTIFS(M6:M29,"&lt;3,7",M6:M29,"&gt;=2,3")</f>
        <v>1</v>
      </c>
      <c r="F34" s="82">
        <f>COUNTIFS(M6:M29,"&lt;2,2",M6:M29,"&gt;0")</f>
        <v>0</v>
      </c>
      <c r="I34" s="25"/>
      <c r="J34" s="25"/>
      <c r="K34" s="25"/>
      <c r="L34" s="25"/>
    </row>
    <row r="35" spans="2:12" ht="15.5" x14ac:dyDescent="0.35">
      <c r="B35" s="30" t="s">
        <v>24</v>
      </c>
      <c r="C35" s="82">
        <v>100</v>
      </c>
      <c r="D35" s="82">
        <f>D34*C35/C34</f>
        <v>0</v>
      </c>
      <c r="E35" s="83">
        <f>E34*C35/C34</f>
        <v>33.333333333333336</v>
      </c>
      <c r="F35" s="83">
        <f>F34*C35/C34</f>
        <v>0</v>
      </c>
      <c r="I35" s="25"/>
      <c r="J35" s="25"/>
      <c r="K35" s="73"/>
      <c r="L35" s="73"/>
    </row>
    <row r="36" spans="2:12" ht="15.5" x14ac:dyDescent="0.35">
      <c r="B36" s="31"/>
      <c r="C36" s="25"/>
      <c r="D36" s="25"/>
      <c r="E36" s="25"/>
      <c r="F36" s="25"/>
      <c r="I36" s="25"/>
      <c r="J36" s="25"/>
      <c r="K36" s="25"/>
      <c r="L36" s="25"/>
    </row>
    <row r="37" spans="2:12" ht="15.5" x14ac:dyDescent="0.35">
      <c r="B37" s="24" t="s">
        <v>25</v>
      </c>
      <c r="C37" s="25"/>
      <c r="D37" s="25"/>
      <c r="E37" s="25"/>
      <c r="F37" s="25"/>
      <c r="I37" s="25"/>
      <c r="J37" s="25"/>
      <c r="K37" s="25"/>
      <c r="L37" s="25"/>
    </row>
    <row r="38" spans="2:12" ht="30" x14ac:dyDescent="0.35">
      <c r="B38" s="26"/>
      <c r="C38" s="27" t="s">
        <v>19</v>
      </c>
      <c r="D38" s="27" t="s">
        <v>20</v>
      </c>
      <c r="E38" s="27" t="s">
        <v>21</v>
      </c>
      <c r="F38" s="27" t="s">
        <v>22</v>
      </c>
      <c r="I38" s="34"/>
      <c r="J38" s="34"/>
      <c r="K38" s="34"/>
      <c r="L38" s="34"/>
    </row>
    <row r="39" spans="2:12" ht="15.5" x14ac:dyDescent="0.35">
      <c r="B39" s="150" t="s">
        <v>23</v>
      </c>
      <c r="C39" s="82">
        <f>COUNTA(B6:B29)</f>
        <v>3</v>
      </c>
      <c r="D39" s="82">
        <f>COUNTIF(N6:N29,"&gt;=3,8")</f>
        <v>1</v>
      </c>
      <c r="E39" s="82">
        <f>COUNTIFS(N6:N29,"&lt;3,7",N6:N29,"&gt;=2,3")</f>
        <v>0</v>
      </c>
      <c r="F39" s="82">
        <f>COUNTIFS(N6:N29,"&lt;2,2",N6:N29,"&gt;0")</f>
        <v>0</v>
      </c>
      <c r="I39" s="25"/>
      <c r="J39" s="25"/>
      <c r="K39" s="25"/>
      <c r="L39" s="25"/>
    </row>
    <row r="40" spans="2:12" ht="15.5" x14ac:dyDescent="0.35">
      <c r="B40" s="150" t="s">
        <v>24</v>
      </c>
      <c r="C40" s="82">
        <v>100</v>
      </c>
      <c r="D40" s="83">
        <f>D39*C40/C39</f>
        <v>33.333333333333336</v>
      </c>
      <c r="E40" s="83">
        <f>E39*C40/C39</f>
        <v>0</v>
      </c>
      <c r="F40" s="83">
        <f>F39*C40/C39</f>
        <v>0</v>
      </c>
      <c r="I40" s="73"/>
      <c r="J40" s="73"/>
      <c r="K40" s="73"/>
      <c r="L40" s="73"/>
    </row>
    <row r="45" spans="2:12" x14ac:dyDescent="0.35">
      <c r="B45" s="76"/>
      <c r="C45" s="76"/>
      <c r="D45" s="76"/>
    </row>
    <row r="65" spans="7:7" x14ac:dyDescent="0.35">
      <c r="G65"/>
    </row>
  </sheetData>
  <sheetProtection algorithmName="SHA-512" hashValue="GMLz684FqVuJFKTjKuspD8a3chpYEe/KIMgQO2OpXEtY005MYWyofn+GVz31zUwwkV3Oe7lkYLfbakxXIqTTWg==" saltValue="AXZNEgK2rkryWYg0dbaVbw==" spinCount="100000" sheet="1" objects="1" formatCells="0" formatColumns="0" formatRows="0" insertColumns="0" insertRows="0" insertHyperlinks="0" deleteColumns="0" deleteRows="0" sort="0" autoFilter="0" pivotTables="0"/>
  <mergeCells count="11">
    <mergeCell ref="M3:N4"/>
    <mergeCell ref="M2:N2"/>
    <mergeCell ref="A1:N1"/>
    <mergeCell ref="A3:A5"/>
    <mergeCell ref="B3:B5"/>
    <mergeCell ref="E3:F4"/>
    <mergeCell ref="K3:L4"/>
    <mergeCell ref="I4:J4"/>
    <mergeCell ref="G4:H4"/>
    <mergeCell ref="G3:J3"/>
    <mergeCell ref="C3:D4"/>
  </mergeCells>
  <hyperlinks>
    <hyperlink ref="M2" location="ОГЛАВЛЕНИЕ!A1" display="ОГЛАВЛЕНИЕ" xr:uid="{CE5043BB-C7E7-4C41-8DD4-E59F2832C959}"/>
  </hyperlinks>
  <pageMargins left="0.50955882352941173" right="0.38124999999999998" top="0.45404411764705882" bottom="0.37438725490196079" header="0.3" footer="0.3"/>
  <pageSetup paperSize="9" scale="58" orientation="portrait" verticalDpi="0" r:id="rId1"/>
  <headerFooter>
    <oddHeader>&amp;R&amp;"Monotype Corsiva"&amp;12О.В. Яковлева&amp;L&amp;"Monotype Corsiva"&amp;12Диагностика индивидуального развития детей  2-3 лет</oddHeader>
    <oddFooter>&amp;R&amp;"Monotype Corsiva"&amp;12https://vk.com/travel_posobiya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CC4A1-8FA3-407D-8167-C17B373E1E06}">
  <sheetPr codeName="Лист6">
    <tabColor rgb="FF92D050"/>
    <pageSetUpPr fitToPage="1"/>
  </sheetPr>
  <dimension ref="A1:N45"/>
  <sheetViews>
    <sheetView view="pageLayout" zoomScale="70" zoomScaleNormal="85" zoomScalePageLayoutView="70" workbookViewId="0">
      <selection activeCell="C6" sqref="C6:L29"/>
    </sheetView>
  </sheetViews>
  <sheetFormatPr defaultColWidth="9.1796875" defaultRowHeight="14.5" x14ac:dyDescent="0.35"/>
  <cols>
    <col min="1" max="1" width="9.1796875" style="152"/>
    <col min="2" max="2" width="27" style="152" customWidth="1"/>
    <col min="3" max="3" width="12.81640625" style="152" customWidth="1"/>
    <col min="4" max="4" width="12.54296875" style="152" customWidth="1"/>
    <col min="5" max="5" width="12" style="152" customWidth="1"/>
    <col min="6" max="6" width="12.54296875" style="152" customWidth="1"/>
    <col min="7" max="7" width="14.1796875" style="152" customWidth="1"/>
    <col min="8" max="8" width="14.81640625" style="152" customWidth="1"/>
    <col min="9" max="9" width="14.54296875" style="152" customWidth="1"/>
    <col min="10" max="10" width="12" style="152" customWidth="1"/>
    <col min="11" max="11" width="11.453125" style="152" customWidth="1"/>
    <col min="12" max="12" width="10.54296875" style="152" customWidth="1"/>
    <col min="13" max="16384" width="9.1796875" style="152"/>
  </cols>
  <sheetData>
    <row r="1" spans="1:14" ht="17.5" x14ac:dyDescent="0.35">
      <c r="A1" s="151" t="s">
        <v>109</v>
      </c>
      <c r="K1" s="313" t="s">
        <v>106</v>
      </c>
      <c r="L1" s="313"/>
    </row>
    <row r="2" spans="1:14" ht="18.5" thickBot="1" x14ac:dyDescent="0.4">
      <c r="A2" s="153"/>
    </row>
    <row r="3" spans="1:14" ht="30" customHeight="1" thickBot="1" x14ac:dyDescent="0.4">
      <c r="A3" s="314" t="s">
        <v>9</v>
      </c>
      <c r="B3" s="314" t="s">
        <v>10</v>
      </c>
      <c r="C3" s="317" t="s">
        <v>157</v>
      </c>
      <c r="D3" s="318"/>
      <c r="E3" s="321" t="s">
        <v>159</v>
      </c>
      <c r="F3" s="325"/>
      <c r="G3" s="325"/>
      <c r="H3" s="325"/>
      <c r="I3" s="325"/>
      <c r="J3" s="322"/>
      <c r="K3" s="305" t="s">
        <v>162</v>
      </c>
      <c r="L3" s="306"/>
      <c r="M3" s="309" t="s">
        <v>11</v>
      </c>
      <c r="N3" s="310"/>
    </row>
    <row r="4" spans="1:14" ht="94.5" customHeight="1" thickBot="1" x14ac:dyDescent="0.4">
      <c r="A4" s="315"/>
      <c r="B4" s="315"/>
      <c r="C4" s="319"/>
      <c r="D4" s="320"/>
      <c r="E4" s="321" t="s">
        <v>158</v>
      </c>
      <c r="F4" s="322"/>
      <c r="G4" s="319" t="s">
        <v>160</v>
      </c>
      <c r="H4" s="320"/>
      <c r="I4" s="323" t="s">
        <v>161</v>
      </c>
      <c r="J4" s="324"/>
      <c r="K4" s="307"/>
      <c r="L4" s="308"/>
      <c r="M4" s="311"/>
      <c r="N4" s="312"/>
    </row>
    <row r="5" spans="1:14" ht="16" thickBot="1" x14ac:dyDescent="0.4">
      <c r="A5" s="316"/>
      <c r="B5" s="316"/>
      <c r="C5" s="154" t="s">
        <v>12</v>
      </c>
      <c r="D5" s="154" t="s">
        <v>13</v>
      </c>
      <c r="E5" s="154" t="s">
        <v>12</v>
      </c>
      <c r="F5" s="154" t="s">
        <v>13</v>
      </c>
      <c r="G5" s="154" t="s">
        <v>12</v>
      </c>
      <c r="H5" s="154" t="s">
        <v>13</v>
      </c>
      <c r="I5" s="154" t="s">
        <v>12</v>
      </c>
      <c r="J5" s="154" t="s">
        <v>13</v>
      </c>
      <c r="K5" s="154" t="s">
        <v>12</v>
      </c>
      <c r="L5" s="154" t="s">
        <v>13</v>
      </c>
      <c r="M5" s="156" t="s">
        <v>12</v>
      </c>
      <c r="N5" s="156" t="s">
        <v>13</v>
      </c>
    </row>
    <row r="6" spans="1:14" ht="16" thickBot="1" x14ac:dyDescent="0.4">
      <c r="A6" s="172">
        <v>1</v>
      </c>
      <c r="B6" s="157" t="s">
        <v>14</v>
      </c>
      <c r="C6" s="78">
        <v>2</v>
      </c>
      <c r="D6" s="78">
        <v>3</v>
      </c>
      <c r="E6" s="78">
        <v>2</v>
      </c>
      <c r="F6" s="78">
        <v>3</v>
      </c>
      <c r="G6" s="78">
        <v>3</v>
      </c>
      <c r="H6" s="78">
        <v>4</v>
      </c>
      <c r="I6" s="78">
        <v>3</v>
      </c>
      <c r="J6" s="78">
        <v>4</v>
      </c>
      <c r="K6" s="78">
        <v>3</v>
      </c>
      <c r="L6" s="78">
        <v>4</v>
      </c>
      <c r="M6" s="81">
        <f>(C6+E6+G6+I6+K6)/5</f>
        <v>2.6</v>
      </c>
      <c r="N6" s="81">
        <f>(D6+F6+H6+J6+L6)/5</f>
        <v>3.6</v>
      </c>
    </row>
    <row r="7" spans="1:14" ht="16" thickBot="1" x14ac:dyDescent="0.4">
      <c r="A7" s="172">
        <v>2</v>
      </c>
      <c r="B7" s="157" t="s">
        <v>15</v>
      </c>
      <c r="C7" s="78">
        <v>3</v>
      </c>
      <c r="D7" s="78">
        <v>4</v>
      </c>
      <c r="E7" s="78">
        <v>3</v>
      </c>
      <c r="F7" s="78">
        <v>4</v>
      </c>
      <c r="G7" s="78">
        <v>2</v>
      </c>
      <c r="H7" s="78">
        <v>3</v>
      </c>
      <c r="I7" s="78">
        <v>2</v>
      </c>
      <c r="J7" s="78">
        <v>3</v>
      </c>
      <c r="K7" s="78">
        <v>4</v>
      </c>
      <c r="L7" s="78">
        <v>5</v>
      </c>
      <c r="M7" s="81">
        <f t="shared" ref="M7:M30" si="0">(C7+E7+G7+I7+K7)/5</f>
        <v>2.8</v>
      </c>
      <c r="N7" s="81">
        <f t="shared" ref="N7:N30" si="1">(D7+F7+H7+J7+L7)/5</f>
        <v>3.8</v>
      </c>
    </row>
    <row r="8" spans="1:14" ht="17.25" customHeight="1" thickBot="1" x14ac:dyDescent="0.4">
      <c r="A8" s="172">
        <v>3</v>
      </c>
      <c r="B8" s="157" t="s">
        <v>16</v>
      </c>
      <c r="C8" s="78">
        <v>2</v>
      </c>
      <c r="D8" s="78">
        <v>3</v>
      </c>
      <c r="E8" s="78">
        <v>2</v>
      </c>
      <c r="F8" s="78">
        <v>3</v>
      </c>
      <c r="G8" s="78">
        <v>2</v>
      </c>
      <c r="H8" s="78">
        <v>3</v>
      </c>
      <c r="I8" s="78">
        <v>2</v>
      </c>
      <c r="J8" s="78">
        <v>3</v>
      </c>
      <c r="K8" s="78">
        <v>2</v>
      </c>
      <c r="L8" s="78">
        <v>3</v>
      </c>
      <c r="M8" s="81">
        <f t="shared" si="0"/>
        <v>2</v>
      </c>
      <c r="N8" s="81">
        <f t="shared" si="1"/>
        <v>3</v>
      </c>
    </row>
    <row r="9" spans="1:14" ht="16" thickBot="1" x14ac:dyDescent="0.4">
      <c r="A9" s="172">
        <v>4</v>
      </c>
      <c r="B9" s="157"/>
      <c r="C9" s="78"/>
      <c r="D9" s="78"/>
      <c r="E9" s="78"/>
      <c r="F9" s="78"/>
      <c r="G9" s="78"/>
      <c r="H9" s="78"/>
      <c r="I9" s="78"/>
      <c r="J9" s="78"/>
      <c r="K9" s="78"/>
      <c r="L9" s="78"/>
      <c r="M9" s="81">
        <f t="shared" si="0"/>
        <v>0</v>
      </c>
      <c r="N9" s="81">
        <f t="shared" si="1"/>
        <v>0</v>
      </c>
    </row>
    <row r="10" spans="1:14" ht="16" thickBot="1" x14ac:dyDescent="0.4">
      <c r="A10" s="172">
        <v>5</v>
      </c>
      <c r="B10" s="15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81">
        <f t="shared" si="0"/>
        <v>0</v>
      </c>
      <c r="N10" s="81">
        <f t="shared" si="1"/>
        <v>0</v>
      </c>
    </row>
    <row r="11" spans="1:14" ht="16" thickBot="1" x14ac:dyDescent="0.4">
      <c r="A11" s="172">
        <v>6</v>
      </c>
      <c r="B11" s="157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81">
        <f t="shared" si="0"/>
        <v>0</v>
      </c>
      <c r="N11" s="81">
        <f t="shared" si="1"/>
        <v>0</v>
      </c>
    </row>
    <row r="12" spans="1:14" ht="16" thickBot="1" x14ac:dyDescent="0.4">
      <c r="A12" s="172">
        <v>7</v>
      </c>
      <c r="B12" s="157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81">
        <f t="shared" si="0"/>
        <v>0</v>
      </c>
      <c r="N12" s="81">
        <f t="shared" si="1"/>
        <v>0</v>
      </c>
    </row>
    <row r="13" spans="1:14" ht="16" thickBot="1" x14ac:dyDescent="0.4">
      <c r="A13" s="172">
        <v>8</v>
      </c>
      <c r="B13" s="157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81">
        <f t="shared" si="0"/>
        <v>0</v>
      </c>
      <c r="N13" s="81">
        <f t="shared" si="1"/>
        <v>0</v>
      </c>
    </row>
    <row r="14" spans="1:14" ht="16" thickBot="1" x14ac:dyDescent="0.4">
      <c r="A14" s="172">
        <v>9</v>
      </c>
      <c r="B14" s="157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81">
        <f t="shared" si="0"/>
        <v>0</v>
      </c>
      <c r="N14" s="81">
        <f t="shared" si="1"/>
        <v>0</v>
      </c>
    </row>
    <row r="15" spans="1:14" ht="16" thickBot="1" x14ac:dyDescent="0.4">
      <c r="A15" s="172">
        <v>10</v>
      </c>
      <c r="B15" s="157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81">
        <f t="shared" si="0"/>
        <v>0</v>
      </c>
      <c r="N15" s="81">
        <f t="shared" si="1"/>
        <v>0</v>
      </c>
    </row>
    <row r="16" spans="1:14" ht="16" thickBot="1" x14ac:dyDescent="0.4">
      <c r="A16" s="172">
        <v>11</v>
      </c>
      <c r="B16" s="157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81">
        <f t="shared" si="0"/>
        <v>0</v>
      </c>
      <c r="N16" s="81">
        <f t="shared" si="1"/>
        <v>0</v>
      </c>
    </row>
    <row r="17" spans="1:14" ht="16" thickBot="1" x14ac:dyDescent="0.4">
      <c r="A17" s="172">
        <v>12</v>
      </c>
      <c r="B17" s="157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81">
        <f t="shared" si="0"/>
        <v>0</v>
      </c>
      <c r="N17" s="81">
        <f t="shared" si="1"/>
        <v>0</v>
      </c>
    </row>
    <row r="18" spans="1:14" ht="16" thickBot="1" x14ac:dyDescent="0.4">
      <c r="A18" s="172">
        <v>13</v>
      </c>
      <c r="B18" s="15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81">
        <f t="shared" si="0"/>
        <v>0</v>
      </c>
      <c r="N18" s="81">
        <f t="shared" si="1"/>
        <v>0</v>
      </c>
    </row>
    <row r="19" spans="1:14" ht="16" thickBot="1" x14ac:dyDescent="0.4">
      <c r="A19" s="172">
        <v>14</v>
      </c>
      <c r="B19" s="157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81">
        <f t="shared" si="0"/>
        <v>0</v>
      </c>
      <c r="N19" s="81">
        <f t="shared" si="1"/>
        <v>0</v>
      </c>
    </row>
    <row r="20" spans="1:14" ht="16" thickBot="1" x14ac:dyDescent="0.4">
      <c r="A20" s="172">
        <v>15</v>
      </c>
      <c r="B20" s="157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81">
        <f t="shared" si="0"/>
        <v>0</v>
      </c>
      <c r="N20" s="81">
        <f t="shared" si="1"/>
        <v>0</v>
      </c>
    </row>
    <row r="21" spans="1:14" ht="16" thickBot="1" x14ac:dyDescent="0.4">
      <c r="A21" s="172">
        <v>16</v>
      </c>
      <c r="B21" s="157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81">
        <f t="shared" si="0"/>
        <v>0</v>
      </c>
      <c r="N21" s="81">
        <f t="shared" si="1"/>
        <v>0</v>
      </c>
    </row>
    <row r="22" spans="1:14" ht="16" thickBot="1" x14ac:dyDescent="0.4">
      <c r="A22" s="172">
        <v>17</v>
      </c>
      <c r="B22" s="157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81">
        <f t="shared" si="0"/>
        <v>0</v>
      </c>
      <c r="N22" s="81">
        <f t="shared" si="1"/>
        <v>0</v>
      </c>
    </row>
    <row r="23" spans="1:14" ht="16" thickBot="1" x14ac:dyDescent="0.4">
      <c r="A23" s="172">
        <v>18</v>
      </c>
      <c r="B23" s="157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81">
        <f t="shared" si="0"/>
        <v>0</v>
      </c>
      <c r="N23" s="81">
        <f t="shared" si="1"/>
        <v>0</v>
      </c>
    </row>
    <row r="24" spans="1:14" ht="16" thickBot="1" x14ac:dyDescent="0.4">
      <c r="A24" s="172">
        <v>19</v>
      </c>
      <c r="B24" s="157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81">
        <f t="shared" si="0"/>
        <v>0</v>
      </c>
      <c r="N24" s="81">
        <f t="shared" si="1"/>
        <v>0</v>
      </c>
    </row>
    <row r="25" spans="1:14" ht="16" thickBot="1" x14ac:dyDescent="0.4">
      <c r="A25" s="172">
        <v>20</v>
      </c>
      <c r="B25" s="157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81">
        <f t="shared" si="0"/>
        <v>0</v>
      </c>
      <c r="N25" s="81">
        <f t="shared" si="1"/>
        <v>0</v>
      </c>
    </row>
    <row r="26" spans="1:14" ht="16" thickBot="1" x14ac:dyDescent="0.4">
      <c r="A26" s="172">
        <v>21</v>
      </c>
      <c r="B26" s="157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81">
        <f t="shared" si="0"/>
        <v>0</v>
      </c>
      <c r="N26" s="81">
        <f t="shared" si="1"/>
        <v>0</v>
      </c>
    </row>
    <row r="27" spans="1:14" ht="16" thickBot="1" x14ac:dyDescent="0.4">
      <c r="A27" s="172">
        <v>22</v>
      </c>
      <c r="B27" s="157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81">
        <f t="shared" si="0"/>
        <v>0</v>
      </c>
      <c r="N27" s="81">
        <f t="shared" si="1"/>
        <v>0</v>
      </c>
    </row>
    <row r="28" spans="1:14" ht="16" thickBot="1" x14ac:dyDescent="0.4">
      <c r="A28" s="172">
        <v>23</v>
      </c>
      <c r="B28" s="157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81">
        <f t="shared" si="0"/>
        <v>0</v>
      </c>
      <c r="N28" s="81">
        <f t="shared" si="1"/>
        <v>0</v>
      </c>
    </row>
    <row r="29" spans="1:14" ht="16" thickBot="1" x14ac:dyDescent="0.4">
      <c r="A29" s="172">
        <v>24</v>
      </c>
      <c r="B29" s="157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81">
        <f t="shared" si="0"/>
        <v>0</v>
      </c>
      <c r="N29" s="81">
        <f t="shared" si="1"/>
        <v>0</v>
      </c>
    </row>
    <row r="30" spans="1:14" s="159" customFormat="1" ht="16" thickBot="1" x14ac:dyDescent="0.4">
      <c r="A30" s="155"/>
      <c r="B30" s="158" t="s">
        <v>17</v>
      </c>
      <c r="C30" s="38">
        <f>(C6+C7+C8+C9+C10+C11+C12+C13+C14+C15+C16+C17+C18+C19+C20+C21+C22+C23+C24+C25+C26+C27+C28+C29)/COUNTA($B$6:$B$29)</f>
        <v>2.3333333333333335</v>
      </c>
      <c r="D30" s="38">
        <f t="shared" ref="D30:L30" si="2">(D6+D7+D8+D9+D10+D11+D12+D13+D14+D15+D16+D17+D18+D19+D20+D21+D22+D23+D24+D25+D26+D27+D28+D29)/COUNTA($B$6:$B$29)</f>
        <v>3.3333333333333335</v>
      </c>
      <c r="E30" s="38">
        <f t="shared" si="2"/>
        <v>2.3333333333333335</v>
      </c>
      <c r="F30" s="38">
        <f t="shared" si="2"/>
        <v>3.3333333333333335</v>
      </c>
      <c r="G30" s="38">
        <f t="shared" si="2"/>
        <v>2.3333333333333335</v>
      </c>
      <c r="H30" s="38">
        <f t="shared" si="2"/>
        <v>3.3333333333333335</v>
      </c>
      <c r="I30" s="38">
        <f t="shared" si="2"/>
        <v>2.3333333333333335</v>
      </c>
      <c r="J30" s="38">
        <f t="shared" si="2"/>
        <v>3.3333333333333335</v>
      </c>
      <c r="K30" s="38">
        <f t="shared" si="2"/>
        <v>3</v>
      </c>
      <c r="L30" s="38">
        <f t="shared" si="2"/>
        <v>4</v>
      </c>
      <c r="M30" s="80">
        <f t="shared" si="0"/>
        <v>2.4666666666666668</v>
      </c>
      <c r="N30" s="80">
        <f t="shared" si="1"/>
        <v>3.4666666666666672</v>
      </c>
    </row>
    <row r="32" spans="1:14" ht="15.5" x14ac:dyDescent="0.35">
      <c r="B32" s="160" t="s">
        <v>18</v>
      </c>
      <c r="C32" s="161"/>
      <c r="D32" s="161"/>
      <c r="E32" s="161"/>
      <c r="F32" s="161"/>
      <c r="G32" s="161"/>
      <c r="H32" s="161"/>
      <c r="I32" s="161"/>
      <c r="J32" s="161"/>
    </row>
    <row r="33" spans="2:10" ht="35" x14ac:dyDescent="0.35">
      <c r="B33" s="162"/>
      <c r="C33" s="163" t="s">
        <v>19</v>
      </c>
      <c r="D33" s="163" t="s">
        <v>20</v>
      </c>
      <c r="E33" s="163" t="s">
        <v>21</v>
      </c>
      <c r="F33" s="163" t="s">
        <v>22</v>
      </c>
      <c r="G33" s="164"/>
      <c r="H33" s="164"/>
      <c r="I33" s="164"/>
      <c r="J33" s="164"/>
    </row>
    <row r="34" spans="2:10" ht="15.5" x14ac:dyDescent="0.35">
      <c r="B34" s="165" t="s">
        <v>23</v>
      </c>
      <c r="C34" s="173">
        <f>COUNTA($B$6:$B$29)</f>
        <v>3</v>
      </c>
      <c r="D34" s="173">
        <f>COUNTIF(M6:M29,"&gt;=3,8")</f>
        <v>0</v>
      </c>
      <c r="E34" s="173">
        <f>COUNTIFS(M6:M29,"&lt;3,7",M6:M29,"&gt;=2,3")</f>
        <v>2</v>
      </c>
      <c r="F34" s="173">
        <f>COUNTIFS(M6:M29,"&lt;2,2",M6:M29,"&gt;0")</f>
        <v>1</v>
      </c>
      <c r="G34" s="161"/>
      <c r="H34" s="161"/>
      <c r="I34" s="161"/>
      <c r="J34" s="161"/>
    </row>
    <row r="35" spans="2:10" ht="15.5" x14ac:dyDescent="0.35">
      <c r="B35" s="165" t="s">
        <v>24</v>
      </c>
      <c r="C35" s="173">
        <v>100</v>
      </c>
      <c r="D35" s="40">
        <f>D34*C35/C34</f>
        <v>0</v>
      </c>
      <c r="E35" s="40">
        <f>E34*C35/C34</f>
        <v>66.666666666666671</v>
      </c>
      <c r="F35" s="40">
        <f>F34*C35/C34</f>
        <v>33.333333333333336</v>
      </c>
      <c r="G35" s="161"/>
      <c r="H35" s="161"/>
      <c r="I35" s="161"/>
      <c r="J35" s="161"/>
    </row>
    <row r="36" spans="2:10" ht="15.5" x14ac:dyDescent="0.35">
      <c r="B36" s="166"/>
      <c r="C36" s="161"/>
      <c r="D36" s="161"/>
      <c r="E36" s="161"/>
      <c r="F36" s="161"/>
      <c r="G36" s="161"/>
      <c r="H36" s="161"/>
      <c r="I36" s="161"/>
      <c r="J36" s="161"/>
    </row>
    <row r="37" spans="2:10" ht="15.5" x14ac:dyDescent="0.35">
      <c r="B37" s="160" t="s">
        <v>25</v>
      </c>
      <c r="C37" s="161"/>
      <c r="D37" s="161"/>
      <c r="E37" s="161"/>
      <c r="F37" s="161"/>
      <c r="G37" s="161"/>
      <c r="H37" s="161"/>
      <c r="I37" s="161"/>
      <c r="J37" s="161"/>
    </row>
    <row r="38" spans="2:10" ht="35" x14ac:dyDescent="0.35">
      <c r="B38" s="162"/>
      <c r="C38" s="163" t="s">
        <v>19</v>
      </c>
      <c r="D38" s="163" t="s">
        <v>20</v>
      </c>
      <c r="E38" s="163" t="s">
        <v>21</v>
      </c>
      <c r="F38" s="167" t="s">
        <v>22</v>
      </c>
      <c r="G38" s="168"/>
      <c r="H38" s="169"/>
      <c r="I38" s="169"/>
      <c r="J38" s="169"/>
    </row>
    <row r="39" spans="2:10" ht="15.5" x14ac:dyDescent="0.35">
      <c r="B39" s="165" t="s">
        <v>23</v>
      </c>
      <c r="C39" s="173">
        <f>COUNTA(B6:B29)</f>
        <v>3</v>
      </c>
      <c r="D39" s="173">
        <f>COUNTIF(N6:N29,"&gt;=3,8")</f>
        <v>1</v>
      </c>
      <c r="E39" s="173">
        <f>COUNTIFS(N6:N29,"&lt;3,7",N6:N29,"&gt;=2,3")</f>
        <v>2</v>
      </c>
      <c r="F39" s="174">
        <f>COUNTIFS(N6:N29,"&lt;2,2",N6:N29,"&gt;0")</f>
        <v>0</v>
      </c>
      <c r="G39" s="170"/>
      <c r="H39" s="161"/>
      <c r="I39" s="161"/>
      <c r="J39" s="161"/>
    </row>
    <row r="40" spans="2:10" ht="15.5" x14ac:dyDescent="0.35">
      <c r="B40" s="165" t="s">
        <v>24</v>
      </c>
      <c r="C40" s="173">
        <v>100</v>
      </c>
      <c r="D40" s="40">
        <f>D39*C40/C39</f>
        <v>33.333333333333336</v>
      </c>
      <c r="E40" s="40">
        <f>E39*C40/C39</f>
        <v>66.666666666666671</v>
      </c>
      <c r="F40" s="175">
        <f>F39*C40/C39</f>
        <v>0</v>
      </c>
      <c r="G40" s="170"/>
      <c r="H40" s="161"/>
      <c r="I40" s="161"/>
      <c r="J40" s="161"/>
    </row>
    <row r="45" spans="2:10" x14ac:dyDescent="0.35">
      <c r="B45" s="171"/>
    </row>
  </sheetData>
  <sheetProtection algorithmName="SHA-512" hashValue="wjmtydPLp/Kj/6g50FOTqUnnKoDAHyqTni3D8QAnBfbSYP2k/sFPTw6KePkwXmEzrCBneW/vIWVdFTLq56/A6Q==" saltValue="EK7ik6iTJoKNLnZR/vBPmA==" spinCount="100000" sheet="1" formatCells="0" formatColumns="0" formatRows="0" insertColumns="0" insertRows="0" insertHyperlinks="0" deleteColumns="0" deleteRows="0" sort="0" autoFilter="0" pivotTables="0"/>
  <mergeCells count="10">
    <mergeCell ref="K3:L4"/>
    <mergeCell ref="M3:N4"/>
    <mergeCell ref="K1:L1"/>
    <mergeCell ref="A3:A5"/>
    <mergeCell ref="B3:B5"/>
    <mergeCell ref="C3:D4"/>
    <mergeCell ref="E4:F4"/>
    <mergeCell ref="G4:H4"/>
    <mergeCell ref="I4:J4"/>
    <mergeCell ref="E3:J3"/>
  </mergeCells>
  <hyperlinks>
    <hyperlink ref="K1" location="ОГЛАВЛЕНИЕ!A1" display="ОГЛАВЛЕНИЕ" xr:uid="{BCF878AF-081E-4DA9-95D3-2A0A69E64BA7}"/>
  </hyperlinks>
  <pageMargins left="0.7" right="0.7" top="0.75" bottom="0.75" header="0.3" footer="0.3"/>
  <pageSetup paperSize="9" scale="48" fitToHeight="0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CCF58-3244-4B24-8179-860BBC834845}">
  <sheetPr codeName="Лист7">
    <tabColor rgb="FF92D050"/>
    <pageSetUpPr fitToPage="1"/>
  </sheetPr>
  <dimension ref="A1:P85"/>
  <sheetViews>
    <sheetView view="pageLayout" topLeftCell="A34" zoomScale="55" zoomScaleNormal="85" zoomScalePageLayoutView="55" workbookViewId="0">
      <selection activeCell="C6" sqref="C6:N29"/>
    </sheetView>
  </sheetViews>
  <sheetFormatPr defaultColWidth="9.1796875" defaultRowHeight="14.5" x14ac:dyDescent="0.35"/>
  <cols>
    <col min="1" max="1" width="9.1796875" style="1"/>
    <col min="2" max="2" width="27" style="1" customWidth="1"/>
    <col min="3" max="4" width="10.54296875" style="1" customWidth="1"/>
    <col min="5" max="5" width="10.453125" style="1" customWidth="1"/>
    <col min="6" max="6" width="10.54296875" style="1" customWidth="1"/>
    <col min="7" max="7" width="11.453125" style="1" customWidth="1"/>
    <col min="8" max="8" width="9" style="1" customWidth="1"/>
    <col min="9" max="9" width="14.54296875" style="1" customWidth="1"/>
    <col min="10" max="10" width="12" style="1" customWidth="1"/>
    <col min="11" max="11" width="11.453125" style="1" customWidth="1"/>
    <col min="12" max="12" width="10.54296875" style="1" customWidth="1"/>
    <col min="13" max="14" width="11.1796875" style="1" customWidth="1"/>
    <col min="15" max="16384" width="9.1796875" style="1"/>
  </cols>
  <sheetData>
    <row r="1" spans="1:16" ht="17.5" x14ac:dyDescent="0.35">
      <c r="A1" s="16" t="s">
        <v>110</v>
      </c>
      <c r="M1" s="291" t="s">
        <v>106</v>
      </c>
      <c r="N1" s="291"/>
    </row>
    <row r="2" spans="1:16" ht="18.5" thickBot="1" x14ac:dyDescent="0.4">
      <c r="A2" s="17"/>
    </row>
    <row r="3" spans="1:16" ht="15" customHeight="1" x14ac:dyDescent="0.35">
      <c r="A3" s="293" t="s">
        <v>9</v>
      </c>
      <c r="B3" s="293" t="s">
        <v>10</v>
      </c>
      <c r="C3" s="275" t="s">
        <v>163</v>
      </c>
      <c r="D3" s="296"/>
      <c r="E3" s="275" t="s">
        <v>164</v>
      </c>
      <c r="F3" s="296"/>
      <c r="G3" s="275" t="s">
        <v>167</v>
      </c>
      <c r="H3" s="296"/>
      <c r="I3" s="330" t="s">
        <v>165</v>
      </c>
      <c r="J3" s="331"/>
      <c r="K3" s="330" t="s">
        <v>166</v>
      </c>
      <c r="L3" s="331"/>
      <c r="M3" s="272" t="s">
        <v>168</v>
      </c>
      <c r="N3" s="293"/>
      <c r="O3" s="326" t="s">
        <v>11</v>
      </c>
      <c r="P3" s="327"/>
    </row>
    <row r="4" spans="1:16" ht="94.5" customHeight="1" thickBot="1" x14ac:dyDescent="0.4">
      <c r="A4" s="294"/>
      <c r="B4" s="294"/>
      <c r="C4" s="297"/>
      <c r="D4" s="298"/>
      <c r="E4" s="297"/>
      <c r="F4" s="298"/>
      <c r="G4" s="297"/>
      <c r="H4" s="298"/>
      <c r="I4" s="332"/>
      <c r="J4" s="333"/>
      <c r="K4" s="332"/>
      <c r="L4" s="333"/>
      <c r="M4" s="295"/>
      <c r="N4" s="295"/>
      <c r="O4" s="328"/>
      <c r="P4" s="329"/>
    </row>
    <row r="5" spans="1:16" ht="16" thickBot="1" x14ac:dyDescent="0.4">
      <c r="A5" s="295"/>
      <c r="B5" s="295"/>
      <c r="C5" s="19" t="s">
        <v>12</v>
      </c>
      <c r="D5" s="19" t="s">
        <v>13</v>
      </c>
      <c r="E5" s="19" t="s">
        <v>12</v>
      </c>
      <c r="F5" s="19" t="s">
        <v>13</v>
      </c>
      <c r="G5" s="19" t="s">
        <v>12</v>
      </c>
      <c r="H5" s="19" t="s">
        <v>13</v>
      </c>
      <c r="I5" s="19" t="s">
        <v>12</v>
      </c>
      <c r="J5" s="19" t="s">
        <v>13</v>
      </c>
      <c r="K5" s="19" t="s">
        <v>12</v>
      </c>
      <c r="L5" s="19" t="s">
        <v>13</v>
      </c>
      <c r="M5" s="19" t="s">
        <v>12</v>
      </c>
      <c r="N5" s="19" t="s">
        <v>13</v>
      </c>
      <c r="O5" s="86" t="s">
        <v>12</v>
      </c>
      <c r="P5" s="86" t="s">
        <v>13</v>
      </c>
    </row>
    <row r="6" spans="1:16" ht="16" thickBot="1" x14ac:dyDescent="0.4">
      <c r="A6" s="21">
        <v>1</v>
      </c>
      <c r="B6" s="22" t="s">
        <v>14</v>
      </c>
      <c r="C6" s="78">
        <v>2</v>
      </c>
      <c r="D6" s="78">
        <v>3</v>
      </c>
      <c r="E6" s="78">
        <v>2</v>
      </c>
      <c r="F6" s="78">
        <v>3</v>
      </c>
      <c r="G6" s="78">
        <v>4</v>
      </c>
      <c r="H6" s="78">
        <v>5</v>
      </c>
      <c r="I6" s="78">
        <v>3</v>
      </c>
      <c r="J6" s="78">
        <v>4</v>
      </c>
      <c r="K6" s="78">
        <v>3</v>
      </c>
      <c r="L6" s="78">
        <v>4</v>
      </c>
      <c r="M6" s="78">
        <v>3</v>
      </c>
      <c r="N6" s="78">
        <v>4</v>
      </c>
      <c r="O6" s="81">
        <f>(C6+E6+G6+I6+K6+M6)/6</f>
        <v>2.8333333333333335</v>
      </c>
      <c r="P6" s="81">
        <f>(D6+F6+H6+J6+L6+N6)/6</f>
        <v>3.8333333333333335</v>
      </c>
    </row>
    <row r="7" spans="1:16" ht="16" thickBot="1" x14ac:dyDescent="0.4">
      <c r="A7" s="21">
        <v>2</v>
      </c>
      <c r="B7" s="22" t="s">
        <v>15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81">
        <f t="shared" ref="O7:O30" si="0">(C7+E7+G7+I7+K7+M7)/6</f>
        <v>0</v>
      </c>
      <c r="P7" s="81">
        <f t="shared" ref="P7:P30" si="1">(D7+F7+H7+J7+L7+N7)/6</f>
        <v>0</v>
      </c>
    </row>
    <row r="8" spans="1:16" ht="17.25" customHeight="1" thickBot="1" x14ac:dyDescent="0.4">
      <c r="A8" s="21">
        <v>3</v>
      </c>
      <c r="B8" s="22" t="s">
        <v>16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81">
        <f t="shared" si="0"/>
        <v>0</v>
      </c>
      <c r="P8" s="81">
        <f t="shared" si="1"/>
        <v>0</v>
      </c>
    </row>
    <row r="9" spans="1:16" ht="16" thickBot="1" x14ac:dyDescent="0.4">
      <c r="A9" s="21">
        <v>4</v>
      </c>
      <c r="B9" s="22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81">
        <f t="shared" si="0"/>
        <v>0</v>
      </c>
      <c r="P9" s="81">
        <f t="shared" si="1"/>
        <v>0</v>
      </c>
    </row>
    <row r="10" spans="1:16" ht="16" thickBot="1" x14ac:dyDescent="0.4">
      <c r="A10" s="21">
        <v>5</v>
      </c>
      <c r="B10" s="22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81">
        <f t="shared" si="0"/>
        <v>0</v>
      </c>
      <c r="P10" s="81">
        <f t="shared" si="1"/>
        <v>0</v>
      </c>
    </row>
    <row r="11" spans="1:16" ht="16" thickBot="1" x14ac:dyDescent="0.4">
      <c r="A11" s="21">
        <v>6</v>
      </c>
      <c r="B11" s="22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81">
        <f t="shared" si="0"/>
        <v>0</v>
      </c>
      <c r="P11" s="81">
        <f t="shared" si="1"/>
        <v>0</v>
      </c>
    </row>
    <row r="12" spans="1:16" ht="16" thickBot="1" x14ac:dyDescent="0.4">
      <c r="A12" s="21">
        <v>7</v>
      </c>
      <c r="B12" s="22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81">
        <f t="shared" si="0"/>
        <v>0</v>
      </c>
      <c r="P12" s="81">
        <f t="shared" si="1"/>
        <v>0</v>
      </c>
    </row>
    <row r="13" spans="1:16" ht="16" thickBot="1" x14ac:dyDescent="0.4">
      <c r="A13" s="21">
        <v>8</v>
      </c>
      <c r="B13" s="22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1">
        <f t="shared" si="0"/>
        <v>0</v>
      </c>
      <c r="P13" s="81">
        <f t="shared" si="1"/>
        <v>0</v>
      </c>
    </row>
    <row r="14" spans="1:16" ht="16" thickBot="1" x14ac:dyDescent="0.4">
      <c r="A14" s="21">
        <v>9</v>
      </c>
      <c r="B14" s="22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81">
        <f t="shared" si="0"/>
        <v>0</v>
      </c>
      <c r="P14" s="81">
        <f t="shared" si="1"/>
        <v>0</v>
      </c>
    </row>
    <row r="15" spans="1:16" ht="16" thickBot="1" x14ac:dyDescent="0.4">
      <c r="A15" s="21">
        <v>10</v>
      </c>
      <c r="B15" s="22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81">
        <f t="shared" si="0"/>
        <v>0</v>
      </c>
      <c r="P15" s="81">
        <f t="shared" si="1"/>
        <v>0</v>
      </c>
    </row>
    <row r="16" spans="1:16" ht="16" thickBot="1" x14ac:dyDescent="0.4">
      <c r="A16" s="21">
        <v>11</v>
      </c>
      <c r="B16" s="22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81">
        <f t="shared" si="0"/>
        <v>0</v>
      </c>
      <c r="P16" s="81">
        <f t="shared" si="1"/>
        <v>0</v>
      </c>
    </row>
    <row r="17" spans="1:16" ht="16" thickBot="1" x14ac:dyDescent="0.4">
      <c r="A17" s="21">
        <v>12</v>
      </c>
      <c r="B17" s="22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81">
        <f t="shared" si="0"/>
        <v>0</v>
      </c>
      <c r="P17" s="81">
        <f t="shared" si="1"/>
        <v>0</v>
      </c>
    </row>
    <row r="18" spans="1:16" ht="16" thickBot="1" x14ac:dyDescent="0.4">
      <c r="A18" s="21">
        <v>13</v>
      </c>
      <c r="B18" s="22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81">
        <f t="shared" si="0"/>
        <v>0</v>
      </c>
      <c r="P18" s="81">
        <f t="shared" si="1"/>
        <v>0</v>
      </c>
    </row>
    <row r="19" spans="1:16" ht="16" thickBot="1" x14ac:dyDescent="0.4">
      <c r="A19" s="21">
        <v>14</v>
      </c>
      <c r="B19" s="22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81">
        <f t="shared" si="0"/>
        <v>0</v>
      </c>
      <c r="P19" s="81">
        <f t="shared" si="1"/>
        <v>0</v>
      </c>
    </row>
    <row r="20" spans="1:16" ht="16" thickBot="1" x14ac:dyDescent="0.4">
      <c r="A20" s="21">
        <v>15</v>
      </c>
      <c r="B20" s="22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81">
        <f t="shared" si="0"/>
        <v>0</v>
      </c>
      <c r="P20" s="81">
        <f t="shared" si="1"/>
        <v>0</v>
      </c>
    </row>
    <row r="21" spans="1:16" ht="16" thickBot="1" x14ac:dyDescent="0.4">
      <c r="A21" s="21">
        <v>16</v>
      </c>
      <c r="B21" s="22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81">
        <f t="shared" si="0"/>
        <v>0</v>
      </c>
      <c r="P21" s="81">
        <f t="shared" si="1"/>
        <v>0</v>
      </c>
    </row>
    <row r="22" spans="1:16" ht="16" thickBot="1" x14ac:dyDescent="0.4">
      <c r="A22" s="21">
        <v>17</v>
      </c>
      <c r="B22" s="22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81">
        <f t="shared" si="0"/>
        <v>0</v>
      </c>
      <c r="P22" s="81">
        <f t="shared" si="1"/>
        <v>0</v>
      </c>
    </row>
    <row r="23" spans="1:16" ht="16" thickBot="1" x14ac:dyDescent="0.4">
      <c r="A23" s="21">
        <v>18</v>
      </c>
      <c r="B23" s="22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81">
        <f t="shared" si="0"/>
        <v>0</v>
      </c>
      <c r="P23" s="81">
        <f t="shared" si="1"/>
        <v>0</v>
      </c>
    </row>
    <row r="24" spans="1:16" ht="16" thickBot="1" x14ac:dyDescent="0.4">
      <c r="A24" s="21">
        <v>19</v>
      </c>
      <c r="B24" s="22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81">
        <f t="shared" si="0"/>
        <v>0</v>
      </c>
      <c r="P24" s="81">
        <f t="shared" si="1"/>
        <v>0</v>
      </c>
    </row>
    <row r="25" spans="1:16" ht="16" thickBot="1" x14ac:dyDescent="0.4">
      <c r="A25" s="21">
        <v>20</v>
      </c>
      <c r="B25" s="22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81">
        <f t="shared" si="0"/>
        <v>0</v>
      </c>
      <c r="P25" s="81">
        <f t="shared" si="1"/>
        <v>0</v>
      </c>
    </row>
    <row r="26" spans="1:16" ht="16" thickBot="1" x14ac:dyDescent="0.4">
      <c r="A26" s="21">
        <v>21</v>
      </c>
      <c r="B26" s="22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81">
        <f t="shared" si="0"/>
        <v>0</v>
      </c>
      <c r="P26" s="81">
        <f t="shared" si="1"/>
        <v>0</v>
      </c>
    </row>
    <row r="27" spans="1:16" ht="16" thickBot="1" x14ac:dyDescent="0.4">
      <c r="A27" s="21">
        <v>22</v>
      </c>
      <c r="B27" s="22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81">
        <f t="shared" si="0"/>
        <v>0</v>
      </c>
      <c r="P27" s="81">
        <f t="shared" si="1"/>
        <v>0</v>
      </c>
    </row>
    <row r="28" spans="1:16" ht="16" thickBot="1" x14ac:dyDescent="0.4">
      <c r="A28" s="21">
        <v>23</v>
      </c>
      <c r="B28" s="22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81">
        <f t="shared" si="0"/>
        <v>0</v>
      </c>
      <c r="P28" s="81">
        <f t="shared" si="1"/>
        <v>0</v>
      </c>
    </row>
    <row r="29" spans="1:16" ht="16" thickBot="1" x14ac:dyDescent="0.4">
      <c r="A29" s="21">
        <v>24</v>
      </c>
      <c r="B29" s="22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81">
        <f t="shared" si="0"/>
        <v>0</v>
      </c>
      <c r="P29" s="81">
        <f t="shared" si="1"/>
        <v>0</v>
      </c>
    </row>
    <row r="30" spans="1:16" s="67" customFormat="1" ht="16" thickBot="1" x14ac:dyDescent="0.4">
      <c r="A30" s="18"/>
      <c r="B30" s="77" t="s">
        <v>17</v>
      </c>
      <c r="C30" s="38">
        <f>(C6+C7+C8+C9+C10+C11+C12+C13+C14+C15+C16+C17+C18+C19+C20+C21+C22+C23+C24+C25+C26+C27+C28+C29)/COUNTA($B$6:$B$29)</f>
        <v>0.66666666666666663</v>
      </c>
      <c r="D30" s="38">
        <f t="shared" ref="D30:N30" si="2">(D6+D7+D8+D9+D10+D11+D12+D13+D14+D15+D16+D17+D18+D19+D20+D21+D22+D23+D24+D25+D26+D27+D28+D29)/COUNTA($B$6:$B$29)</f>
        <v>1</v>
      </c>
      <c r="E30" s="38">
        <f t="shared" si="2"/>
        <v>0.66666666666666663</v>
      </c>
      <c r="F30" s="38">
        <f t="shared" si="2"/>
        <v>1</v>
      </c>
      <c r="G30" s="38">
        <f t="shared" si="2"/>
        <v>1.3333333333333333</v>
      </c>
      <c r="H30" s="38">
        <f t="shared" si="2"/>
        <v>1.6666666666666667</v>
      </c>
      <c r="I30" s="38">
        <f t="shared" si="2"/>
        <v>1</v>
      </c>
      <c r="J30" s="38">
        <f t="shared" si="2"/>
        <v>1.3333333333333333</v>
      </c>
      <c r="K30" s="38">
        <f t="shared" si="2"/>
        <v>1</v>
      </c>
      <c r="L30" s="38">
        <f t="shared" si="2"/>
        <v>1.3333333333333333</v>
      </c>
      <c r="M30" s="38">
        <f t="shared" si="2"/>
        <v>1</v>
      </c>
      <c r="N30" s="38">
        <f t="shared" si="2"/>
        <v>1.3333333333333333</v>
      </c>
      <c r="O30" s="80">
        <f t="shared" si="0"/>
        <v>0.94444444444444431</v>
      </c>
      <c r="P30" s="80">
        <f t="shared" si="1"/>
        <v>1.2777777777777777</v>
      </c>
    </row>
    <row r="32" spans="1:16" ht="15.5" x14ac:dyDescent="0.35">
      <c r="B32" s="24" t="s">
        <v>18</v>
      </c>
      <c r="C32" s="25"/>
      <c r="D32" s="25"/>
      <c r="E32" s="25"/>
      <c r="F32" s="25"/>
      <c r="G32" s="25"/>
      <c r="H32" s="25"/>
      <c r="I32" s="25"/>
      <c r="J32" s="25"/>
    </row>
    <row r="33" spans="1:16" ht="28" x14ac:dyDescent="0.35">
      <c r="B33" s="26"/>
      <c r="C33" s="27" t="s">
        <v>19</v>
      </c>
      <c r="D33" s="28" t="s">
        <v>20</v>
      </c>
      <c r="E33" s="28" t="s">
        <v>21</v>
      </c>
      <c r="F33" s="28" t="s">
        <v>22</v>
      </c>
      <c r="G33" s="29"/>
      <c r="H33" s="29"/>
      <c r="I33" s="29"/>
      <c r="J33" s="29"/>
    </row>
    <row r="34" spans="1:16" ht="15.5" x14ac:dyDescent="0.35">
      <c r="B34" s="30" t="s">
        <v>23</v>
      </c>
      <c r="C34" s="82">
        <f>COUNTA($B$6:$B$29)</f>
        <v>3</v>
      </c>
      <c r="D34" s="82">
        <f>COUNTIF(O6:O29,"&gt;=3,8")</f>
        <v>0</v>
      </c>
      <c r="E34" s="82">
        <f>COUNTIFS(O6:O29,"&lt;3,7",O6:O29,"&gt;=2,3")</f>
        <v>1</v>
      </c>
      <c r="F34" s="82">
        <f>COUNTIFS(O6:O29,"&lt;2,2",O6:O29,"&gt;0")</f>
        <v>0</v>
      </c>
      <c r="G34" s="25"/>
      <c r="H34" s="25"/>
      <c r="I34" s="25"/>
      <c r="J34" s="25"/>
    </row>
    <row r="35" spans="1:16" ht="15.5" x14ac:dyDescent="0.35">
      <c r="B35" s="30" t="s">
        <v>24</v>
      </c>
      <c r="C35" s="82">
        <v>100</v>
      </c>
      <c r="D35" s="82">
        <f>D34*C35/C34</f>
        <v>0</v>
      </c>
      <c r="E35" s="83">
        <f>E34*C35/C34</f>
        <v>33.333333333333336</v>
      </c>
      <c r="F35" s="83">
        <f>F34*C35/C34</f>
        <v>0</v>
      </c>
      <c r="G35" s="25"/>
      <c r="H35" s="25"/>
      <c r="I35" s="219">
        <f>'ПР-1'!M30</f>
        <v>0.93333333333333324</v>
      </c>
      <c r="J35" s="219">
        <f>'ПР-2'!M30</f>
        <v>2.4666666666666668</v>
      </c>
      <c r="K35" s="220">
        <f>O30</f>
        <v>0.94444444444444431</v>
      </c>
      <c r="L35" s="141"/>
      <c r="M35" s="141"/>
      <c r="N35" s="220">
        <f>(I35+J35+K35)/3</f>
        <v>1.448148148148148</v>
      </c>
    </row>
    <row r="36" spans="1:16" ht="15.5" x14ac:dyDescent="0.35">
      <c r="B36" s="31"/>
      <c r="C36" s="25"/>
      <c r="D36" s="25"/>
      <c r="E36" s="25"/>
      <c r="F36" s="25"/>
      <c r="G36" s="25"/>
      <c r="H36" s="25"/>
      <c r="I36" s="221">
        <f>'ПР-1'!N30</f>
        <v>1.2666666666666666</v>
      </c>
      <c r="J36" s="221">
        <f>'ПР-2'!N30</f>
        <v>3.4666666666666672</v>
      </c>
      <c r="K36" s="220">
        <f>P30</f>
        <v>1.2777777777777777</v>
      </c>
      <c r="L36" s="141"/>
      <c r="M36" s="141"/>
      <c r="N36" s="220">
        <f>(I36+J36+K36)/3</f>
        <v>2.003703703703704</v>
      </c>
    </row>
    <row r="37" spans="1:16" ht="15.5" x14ac:dyDescent="0.35">
      <c r="B37" s="24" t="s">
        <v>25</v>
      </c>
      <c r="C37" s="25"/>
      <c r="D37" s="25"/>
      <c r="E37" s="25"/>
      <c r="F37" s="25"/>
      <c r="G37" s="25"/>
      <c r="H37" s="25"/>
      <c r="I37" s="25"/>
      <c r="J37" s="25"/>
    </row>
    <row r="38" spans="1:16" ht="28" x14ac:dyDescent="0.35">
      <c r="B38" s="26"/>
      <c r="C38" s="27" t="s">
        <v>19</v>
      </c>
      <c r="D38" s="28" t="s">
        <v>20</v>
      </c>
      <c r="E38" s="28" t="s">
        <v>21</v>
      </c>
      <c r="F38" s="32" t="s">
        <v>22</v>
      </c>
      <c r="G38" s="33"/>
      <c r="H38" s="34"/>
      <c r="I38" s="34"/>
      <c r="J38" s="34"/>
    </row>
    <row r="39" spans="1:16" ht="15.5" x14ac:dyDescent="0.35">
      <c r="B39" s="30" t="s">
        <v>23</v>
      </c>
      <c r="C39" s="82">
        <f>COUNTA(B6:B29)</f>
        <v>3</v>
      </c>
      <c r="D39" s="82">
        <f>COUNTIF(P6:P29,"&gt;=3,8")</f>
        <v>1</v>
      </c>
      <c r="E39" s="82">
        <f>COUNTIFS(P6:P29,"&lt;3,7",P6:P29,"&gt;=2,3")</f>
        <v>0</v>
      </c>
      <c r="F39" s="84">
        <f>COUNTIFS(P6:P29,"&lt;2,2",P6:P29,"&gt;0")</f>
        <v>0</v>
      </c>
      <c r="G39" s="74"/>
      <c r="H39" s="25"/>
      <c r="I39" s="25"/>
      <c r="J39" s="25"/>
    </row>
    <row r="40" spans="1:16" ht="15.5" x14ac:dyDescent="0.35">
      <c r="B40" s="30" t="s">
        <v>24</v>
      </c>
      <c r="C40" s="82">
        <v>100</v>
      </c>
      <c r="D40" s="83">
        <f>D39*C40/C39</f>
        <v>33.333333333333336</v>
      </c>
      <c r="E40" s="83">
        <f>E39*C40/C39</f>
        <v>0</v>
      </c>
      <c r="F40" s="85">
        <f>F39*C40/C39</f>
        <v>0</v>
      </c>
      <c r="G40" s="75"/>
      <c r="H40" s="73"/>
      <c r="I40" s="73"/>
      <c r="J40" s="73"/>
    </row>
    <row r="45" spans="1:16" x14ac:dyDescent="0.35">
      <c r="B45" s="76"/>
    </row>
    <row r="46" spans="1:16" ht="20" x14ac:dyDescent="0.4">
      <c r="A46" s="235" t="s">
        <v>169</v>
      </c>
      <c r="B46" s="235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</row>
    <row r="48" spans="1:16" ht="89.25" customHeight="1" x14ac:dyDescent="0.35">
      <c r="B48" s="203" t="s">
        <v>106</v>
      </c>
      <c r="C48" s="334" t="s">
        <v>114</v>
      </c>
      <c r="D48" s="334"/>
      <c r="E48" s="334"/>
      <c r="F48" s="334" t="s">
        <v>115</v>
      </c>
      <c r="G48" s="334"/>
      <c r="H48" s="334"/>
      <c r="I48" s="334" t="s">
        <v>116</v>
      </c>
      <c r="J48" s="334"/>
      <c r="K48" s="334"/>
      <c r="L48" s="337" t="s">
        <v>117</v>
      </c>
      <c r="M48" s="337"/>
      <c r="N48" s="337"/>
    </row>
    <row r="49" spans="2:14" ht="18" x14ac:dyDescent="0.4">
      <c r="B49" s="204"/>
      <c r="C49" s="335">
        <v>1</v>
      </c>
      <c r="D49" s="335"/>
      <c r="E49" s="335"/>
      <c r="F49" s="335">
        <v>2</v>
      </c>
      <c r="G49" s="335"/>
      <c r="H49" s="335"/>
      <c r="I49" s="335">
        <v>3</v>
      </c>
      <c r="J49" s="335"/>
      <c r="K49" s="335"/>
      <c r="L49" s="338" t="s">
        <v>107</v>
      </c>
      <c r="M49" s="338"/>
      <c r="N49" s="338"/>
    </row>
    <row r="50" spans="2:14" ht="18" x14ac:dyDescent="0.4">
      <c r="B50" s="3" t="s">
        <v>26</v>
      </c>
      <c r="C50" s="336">
        <f>'ПР-1'!M30</f>
        <v>0.93333333333333324</v>
      </c>
      <c r="D50" s="336"/>
      <c r="E50" s="336"/>
      <c r="F50" s="336">
        <f>'ПР-2'!M30</f>
        <v>2.4666666666666668</v>
      </c>
      <c r="G50" s="336"/>
      <c r="H50" s="336"/>
      <c r="I50" s="336">
        <f>O30</f>
        <v>0.94444444444444431</v>
      </c>
      <c r="J50" s="336"/>
      <c r="K50" s="336"/>
      <c r="L50" s="336">
        <f>(C50+F50+I50)/3</f>
        <v>1.448148148148148</v>
      </c>
      <c r="M50" s="336"/>
      <c r="N50" s="336"/>
    </row>
    <row r="51" spans="2:14" ht="18" x14ac:dyDescent="0.4">
      <c r="B51" s="3" t="s">
        <v>27</v>
      </c>
      <c r="C51" s="336">
        <f>'ПР-1'!N30</f>
        <v>1.2666666666666666</v>
      </c>
      <c r="D51" s="336"/>
      <c r="E51" s="336"/>
      <c r="F51" s="336">
        <f>'ПР-2'!N30</f>
        <v>3.4666666666666672</v>
      </c>
      <c r="G51" s="336"/>
      <c r="H51" s="336"/>
      <c r="I51" s="336">
        <f>P30</f>
        <v>1.2777777777777777</v>
      </c>
      <c r="J51" s="336"/>
      <c r="K51" s="336"/>
      <c r="L51" s="336">
        <f>(C51+F51+I51)/3</f>
        <v>2.003703703703704</v>
      </c>
      <c r="M51" s="336"/>
      <c r="N51" s="336"/>
    </row>
    <row r="70" spans="1:16" ht="15.5" x14ac:dyDescent="0.35">
      <c r="A70" s="49" t="s">
        <v>28</v>
      </c>
    </row>
    <row r="71" spans="1:16" ht="15.5" x14ac:dyDescent="0.35">
      <c r="A71" s="339" t="s">
        <v>29</v>
      </c>
      <c r="B71" s="339"/>
      <c r="C71" s="89"/>
      <c r="D71" s="340"/>
      <c r="E71" s="340"/>
      <c r="F71" s="340"/>
      <c r="G71" s="340"/>
      <c r="H71" s="71"/>
      <c r="I71" s="71"/>
      <c r="J71" s="71"/>
      <c r="K71" s="71"/>
      <c r="L71" s="71"/>
      <c r="M71" s="71"/>
      <c r="N71" s="71"/>
      <c r="O71" s="71"/>
      <c r="P71" s="71"/>
    </row>
    <row r="72" spans="1:16" x14ac:dyDescent="0.35">
      <c r="A72" s="71"/>
      <c r="B72" s="71"/>
      <c r="C72" s="71"/>
      <c r="D72" s="341"/>
      <c r="E72" s="341"/>
      <c r="F72" s="341"/>
      <c r="G72" s="341"/>
      <c r="H72" s="72"/>
      <c r="I72" s="72"/>
      <c r="J72" s="72"/>
      <c r="K72" s="72"/>
      <c r="L72" s="72"/>
      <c r="M72" s="72"/>
      <c r="N72" s="72"/>
      <c r="O72" s="72"/>
      <c r="P72" s="72"/>
    </row>
    <row r="73" spans="1:16" x14ac:dyDescent="0.35">
      <c r="A73" s="72"/>
      <c r="B73" s="72"/>
      <c r="C73" s="72"/>
      <c r="D73" s="341"/>
      <c r="E73" s="341"/>
      <c r="F73" s="341"/>
      <c r="G73" s="341"/>
      <c r="H73" s="72"/>
      <c r="I73" s="72"/>
      <c r="J73" s="72"/>
      <c r="K73" s="72"/>
      <c r="L73" s="72"/>
      <c r="M73" s="72"/>
      <c r="N73" s="72"/>
      <c r="O73" s="72"/>
      <c r="P73" s="72"/>
    </row>
    <row r="74" spans="1:16" x14ac:dyDescent="0.35">
      <c r="A74" s="72"/>
      <c r="B74" s="72"/>
      <c r="C74" s="72"/>
      <c r="D74" s="341"/>
      <c r="E74" s="341"/>
      <c r="F74" s="341"/>
      <c r="G74" s="341"/>
      <c r="H74" s="72"/>
      <c r="I74" s="72"/>
      <c r="J74" s="72"/>
      <c r="K74" s="72"/>
      <c r="L74" s="72"/>
      <c r="M74" s="72"/>
      <c r="N74" s="72"/>
      <c r="O74" s="72"/>
      <c r="P74" s="72"/>
    </row>
    <row r="75" spans="1:16" x14ac:dyDescent="0.35">
      <c r="A75" s="72"/>
      <c r="B75" s="72"/>
      <c r="C75" s="72"/>
      <c r="D75" s="341"/>
      <c r="E75" s="341"/>
      <c r="F75" s="341"/>
      <c r="G75" s="341"/>
      <c r="H75" s="72"/>
      <c r="I75" s="72"/>
      <c r="J75" s="72"/>
      <c r="K75" s="72"/>
      <c r="L75" s="72"/>
      <c r="M75" s="72"/>
      <c r="N75" s="72"/>
      <c r="O75" s="72"/>
      <c r="P75" s="72"/>
    </row>
    <row r="76" spans="1:16" x14ac:dyDescent="0.35">
      <c r="A76" s="72"/>
      <c r="B76" s="72"/>
      <c r="C76" s="72"/>
      <c r="D76" s="341"/>
      <c r="E76" s="341"/>
      <c r="F76" s="341"/>
      <c r="G76" s="341"/>
      <c r="H76" s="72"/>
      <c r="I76" s="72"/>
      <c r="J76" s="72"/>
      <c r="K76" s="72"/>
      <c r="L76" s="72"/>
      <c r="M76" s="72"/>
      <c r="N76" s="72"/>
      <c r="O76" s="72"/>
      <c r="P76" s="72"/>
    </row>
    <row r="77" spans="1:16" x14ac:dyDescent="0.35">
      <c r="A77" s="72"/>
      <c r="B77" s="72"/>
      <c r="C77" s="72"/>
      <c r="D77" s="341"/>
      <c r="E77" s="341"/>
      <c r="F77" s="341"/>
      <c r="G77" s="341"/>
      <c r="H77" s="72"/>
      <c r="I77" s="72"/>
      <c r="J77" s="72"/>
      <c r="K77" s="72"/>
      <c r="L77" s="72"/>
      <c r="M77" s="72"/>
      <c r="N77" s="72"/>
      <c r="O77" s="72"/>
      <c r="P77" s="72"/>
    </row>
    <row r="79" spans="1:16" ht="15.5" x14ac:dyDescent="0.35">
      <c r="A79" s="339" t="s">
        <v>30</v>
      </c>
      <c r="B79" s="339"/>
      <c r="C79" s="89"/>
      <c r="D79" s="340"/>
      <c r="E79" s="340"/>
      <c r="F79" s="340"/>
      <c r="G79" s="340"/>
      <c r="H79" s="71"/>
      <c r="I79" s="71"/>
      <c r="J79" s="71"/>
      <c r="K79" s="71"/>
      <c r="L79" s="71"/>
      <c r="M79" s="71"/>
      <c r="N79" s="71"/>
      <c r="O79" s="71"/>
      <c r="P79" s="71"/>
    </row>
    <row r="80" spans="1:16" x14ac:dyDescent="0.35">
      <c r="A80" s="71"/>
      <c r="B80" s="71"/>
      <c r="C80" s="71"/>
      <c r="D80" s="341"/>
      <c r="E80" s="341"/>
      <c r="F80" s="341"/>
      <c r="G80" s="341"/>
      <c r="H80" s="72"/>
      <c r="I80" s="72"/>
      <c r="J80" s="72"/>
      <c r="K80" s="72"/>
      <c r="L80" s="72"/>
      <c r="M80" s="72"/>
      <c r="N80" s="72"/>
      <c r="O80" s="72"/>
      <c r="P80" s="72"/>
    </row>
    <row r="81" spans="1:16" x14ac:dyDescent="0.35">
      <c r="A81" s="72"/>
      <c r="B81" s="72"/>
      <c r="C81" s="72"/>
      <c r="D81" s="341"/>
      <c r="E81" s="341"/>
      <c r="F81" s="341"/>
      <c r="G81" s="341"/>
      <c r="H81" s="72"/>
      <c r="I81" s="72"/>
      <c r="J81" s="72"/>
      <c r="K81" s="72"/>
      <c r="L81" s="72"/>
      <c r="M81" s="72"/>
      <c r="N81" s="72"/>
      <c r="O81" s="72"/>
      <c r="P81" s="72"/>
    </row>
    <row r="82" spans="1:16" x14ac:dyDescent="0.35">
      <c r="A82" s="72"/>
      <c r="B82" s="72"/>
      <c r="C82" s="72"/>
      <c r="D82" s="341"/>
      <c r="E82" s="341"/>
      <c r="F82" s="341"/>
      <c r="G82" s="341"/>
      <c r="H82" s="72"/>
      <c r="I82" s="72"/>
      <c r="J82" s="72"/>
      <c r="K82" s="72"/>
      <c r="L82" s="72"/>
      <c r="M82" s="72"/>
      <c r="N82" s="72"/>
      <c r="O82" s="72"/>
      <c r="P82" s="72"/>
    </row>
    <row r="83" spans="1:16" x14ac:dyDescent="0.35">
      <c r="A83" s="72"/>
      <c r="B83" s="72"/>
      <c r="C83" s="72"/>
      <c r="D83" s="341"/>
      <c r="E83" s="341"/>
      <c r="F83" s="341"/>
      <c r="G83" s="341"/>
      <c r="H83" s="72"/>
      <c r="I83" s="72"/>
      <c r="J83" s="72"/>
      <c r="K83" s="72"/>
      <c r="L83" s="72"/>
      <c r="M83" s="72"/>
      <c r="N83" s="72"/>
      <c r="O83" s="72"/>
      <c r="P83" s="72"/>
    </row>
    <row r="84" spans="1:16" x14ac:dyDescent="0.35">
      <c r="A84" s="72"/>
      <c r="B84" s="72"/>
      <c r="C84" s="72"/>
      <c r="D84" s="341"/>
      <c r="E84" s="341"/>
      <c r="F84" s="341"/>
      <c r="G84" s="341"/>
      <c r="H84" s="72"/>
      <c r="I84" s="72"/>
      <c r="J84" s="72"/>
      <c r="K84" s="72"/>
      <c r="L84" s="72"/>
      <c r="M84" s="72"/>
      <c r="N84" s="72"/>
      <c r="O84" s="72"/>
      <c r="P84" s="72"/>
    </row>
    <row r="85" spans="1:16" x14ac:dyDescent="0.35">
      <c r="A85" s="72"/>
      <c r="B85" s="72"/>
      <c r="C85" s="72"/>
      <c r="D85" s="341"/>
      <c r="E85" s="341"/>
      <c r="F85" s="341"/>
      <c r="G85" s="341"/>
      <c r="H85" s="72"/>
      <c r="I85" s="72"/>
      <c r="J85" s="72"/>
      <c r="K85" s="72"/>
      <c r="L85" s="72"/>
      <c r="M85" s="72"/>
      <c r="N85" s="72"/>
      <c r="O85" s="72"/>
      <c r="P85" s="72"/>
    </row>
  </sheetData>
  <sheetProtection algorithmName="SHA-512" hashValue="GKEO1CC6vCZl9uKifrRrwZCHoYecDZEiHdu6Oz3fafcjNOJVRSCYtOmnYse08jNJPLUjlg4XFfgufoT009bVDA==" saltValue="8CdgVoiyRE4afYQBInnIbw==" spinCount="100000" sheet="1" objects="1" formatCells="0" formatColumns="0" formatRows="0" insertColumns="0" insertRows="0" insertHyperlinks="0" deleteColumns="0" deleteRows="0" sort="0" autoFilter="0" pivotTables="0"/>
  <mergeCells count="43">
    <mergeCell ref="D85:G85"/>
    <mergeCell ref="D80:G80"/>
    <mergeCell ref="D81:G81"/>
    <mergeCell ref="D82:G82"/>
    <mergeCell ref="D83:G83"/>
    <mergeCell ref="D84:G84"/>
    <mergeCell ref="D75:G75"/>
    <mergeCell ref="D76:G76"/>
    <mergeCell ref="D77:G77"/>
    <mergeCell ref="A79:B79"/>
    <mergeCell ref="D79:G79"/>
    <mergeCell ref="A71:B71"/>
    <mergeCell ref="D71:G71"/>
    <mergeCell ref="D72:G72"/>
    <mergeCell ref="D73:G73"/>
    <mergeCell ref="D74:G74"/>
    <mergeCell ref="C48:E48"/>
    <mergeCell ref="C49:E49"/>
    <mergeCell ref="C50:E50"/>
    <mergeCell ref="C51:E51"/>
    <mergeCell ref="F48:H48"/>
    <mergeCell ref="F49:H49"/>
    <mergeCell ref="F50:H50"/>
    <mergeCell ref="F51:H51"/>
    <mergeCell ref="I48:K48"/>
    <mergeCell ref="I49:K49"/>
    <mergeCell ref="I50:K50"/>
    <mergeCell ref="I51:K51"/>
    <mergeCell ref="L48:N48"/>
    <mergeCell ref="L49:N49"/>
    <mergeCell ref="L50:N50"/>
    <mergeCell ref="L51:N51"/>
    <mergeCell ref="A46:P46"/>
    <mergeCell ref="O3:P4"/>
    <mergeCell ref="M1:N1"/>
    <mergeCell ref="A3:A5"/>
    <mergeCell ref="B3:B5"/>
    <mergeCell ref="C3:D4"/>
    <mergeCell ref="E3:F4"/>
    <mergeCell ref="G3:H4"/>
    <mergeCell ref="I3:J4"/>
    <mergeCell ref="K3:L4"/>
    <mergeCell ref="M3:N4"/>
  </mergeCells>
  <hyperlinks>
    <hyperlink ref="M1" location="ОГЛАВЛЕНИЕ!A1" display="ОГЛАВЛЕНИЕ" xr:uid="{83680EA9-F6D7-47B3-84F4-6224EA52308D}"/>
    <hyperlink ref="B48" location="ОГЛАВЛЕНИЕ!A1" display="ОГЛАВЛЕНИЕ" xr:uid="{2E5DBAA0-BEEB-43C8-9AA7-317A19C8378C}"/>
  </hyperlinks>
  <pageMargins left="0.7" right="0.7" top="0.75" bottom="0.75" header="0.3" footer="0.3"/>
  <pageSetup paperSize="9" scale="46" fitToHeight="0" orientation="portrait" verticalDpi="0" r:id="rId1"/>
  <headerFooter>
    <oddHeader>&amp;R&amp;"Monotype Corsiva"&amp;12О.В. Яковлева&amp;L&amp;"Monotype Corsiva"&amp;12Диагностика индивидуального развития детей  3-4 лет</oddHeader>
    <oddFooter>&amp;R&amp;"Monotype Corsiva"&amp;12https://vk.com/travel_posobiya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C5270-DF1B-4FA6-95A0-E49B83724B67}">
  <sheetPr codeName="Лист11">
    <tabColor theme="5"/>
    <pageSetUpPr fitToPage="1"/>
  </sheetPr>
  <dimension ref="B1:S85"/>
  <sheetViews>
    <sheetView view="pageLayout" zoomScale="70" zoomScaleNormal="70" zoomScalePageLayoutView="70" workbookViewId="0">
      <selection activeCell="L6" sqref="L6:Q29"/>
    </sheetView>
  </sheetViews>
  <sheetFormatPr defaultColWidth="9.1796875" defaultRowHeight="14.5" x14ac:dyDescent="0.35"/>
  <cols>
    <col min="1" max="2" width="9.1796875" style="1"/>
    <col min="3" max="3" width="27.7265625" style="1" customWidth="1"/>
    <col min="4" max="4" width="10.54296875" style="1" customWidth="1"/>
    <col min="5" max="5" width="9.54296875" style="1" customWidth="1"/>
    <col min="6" max="7" width="9.1796875" style="1"/>
    <col min="8" max="8" width="10.54296875" style="1" customWidth="1"/>
    <col min="9" max="9" width="11.7265625" style="1" customWidth="1"/>
    <col min="10" max="11" width="9.1796875" style="1"/>
    <col min="12" max="12" width="10.7265625" style="1" customWidth="1"/>
    <col min="13" max="13" width="10.1796875" style="1" customWidth="1"/>
    <col min="14" max="14" width="11.81640625" style="1" customWidth="1"/>
    <col min="15" max="15" width="10.81640625" style="1" customWidth="1"/>
    <col min="16" max="16384" width="9.1796875" style="1"/>
  </cols>
  <sheetData>
    <row r="1" spans="2:19" ht="17.5" x14ac:dyDescent="0.35">
      <c r="B1" s="352" t="s">
        <v>34</v>
      </c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291" t="s">
        <v>106</v>
      </c>
      <c r="S1" s="291"/>
    </row>
    <row r="2" spans="2:19" ht="18" thickBot="1" x14ac:dyDescent="0.4">
      <c r="B2" s="12" t="s">
        <v>127</v>
      </c>
      <c r="L2" s="176" t="s">
        <v>128</v>
      </c>
    </row>
    <row r="3" spans="2:19" ht="87.75" customHeight="1" x14ac:dyDescent="0.35">
      <c r="B3" s="293" t="s">
        <v>9</v>
      </c>
      <c r="C3" s="293" t="s">
        <v>10</v>
      </c>
      <c r="D3" s="275" t="s">
        <v>173</v>
      </c>
      <c r="E3" s="296"/>
      <c r="F3" s="275" t="s">
        <v>174</v>
      </c>
      <c r="G3" s="343"/>
      <c r="H3" s="275" t="s">
        <v>175</v>
      </c>
      <c r="I3" s="296"/>
      <c r="J3" s="342" t="s">
        <v>11</v>
      </c>
      <c r="K3" s="284"/>
      <c r="L3" s="275" t="s">
        <v>172</v>
      </c>
      <c r="M3" s="296"/>
      <c r="N3" s="275" t="s">
        <v>170</v>
      </c>
      <c r="O3" s="296"/>
      <c r="P3" s="275" t="s">
        <v>171</v>
      </c>
      <c r="Q3" s="279"/>
      <c r="R3" s="342" t="s">
        <v>11</v>
      </c>
      <c r="S3" s="284"/>
    </row>
    <row r="4" spans="2:19" ht="24" customHeight="1" thickBot="1" x14ac:dyDescent="0.4">
      <c r="B4" s="294"/>
      <c r="C4" s="294"/>
      <c r="D4" s="297"/>
      <c r="E4" s="298"/>
      <c r="F4" s="297"/>
      <c r="G4" s="344"/>
      <c r="H4" s="297"/>
      <c r="I4" s="298"/>
      <c r="J4" s="285"/>
      <c r="K4" s="286"/>
      <c r="L4" s="297"/>
      <c r="M4" s="298"/>
      <c r="N4" s="297"/>
      <c r="O4" s="298"/>
      <c r="P4" s="277"/>
      <c r="Q4" s="280"/>
      <c r="R4" s="285"/>
      <c r="S4" s="286"/>
    </row>
    <row r="5" spans="2:19" ht="16" thickBot="1" x14ac:dyDescent="0.4">
      <c r="B5" s="295"/>
      <c r="C5" s="295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5" t="s">
        <v>12</v>
      </c>
      <c r="K5" s="35" t="s">
        <v>13</v>
      </c>
      <c r="L5" s="19" t="s">
        <v>12</v>
      </c>
      <c r="M5" s="19" t="s">
        <v>13</v>
      </c>
      <c r="N5" s="19" t="s">
        <v>12</v>
      </c>
      <c r="O5" s="19" t="s">
        <v>13</v>
      </c>
      <c r="P5" s="19" t="s">
        <v>12</v>
      </c>
      <c r="Q5" s="19" t="s">
        <v>13</v>
      </c>
      <c r="R5" s="20" t="s">
        <v>12</v>
      </c>
      <c r="S5" s="20" t="s">
        <v>13</v>
      </c>
    </row>
    <row r="6" spans="2:19" ht="16" thickBot="1" x14ac:dyDescent="0.4">
      <c r="B6" s="21">
        <v>1</v>
      </c>
      <c r="C6" s="22" t="s">
        <v>14</v>
      </c>
      <c r="D6" s="78">
        <v>2</v>
      </c>
      <c r="E6" s="78">
        <v>3</v>
      </c>
      <c r="F6" s="78">
        <v>2</v>
      </c>
      <c r="G6" s="78">
        <v>3</v>
      </c>
      <c r="H6" s="78">
        <v>4</v>
      </c>
      <c r="I6" s="78">
        <v>5</v>
      </c>
      <c r="J6" s="178">
        <f>(D6+F6+H6)/3</f>
        <v>2.6666666666666665</v>
      </c>
      <c r="K6" s="178">
        <f>(E6+G6+I6)/3</f>
        <v>3.6666666666666665</v>
      </c>
      <c r="L6" s="78">
        <v>3</v>
      </c>
      <c r="M6" s="78">
        <v>3</v>
      </c>
      <c r="N6" s="78">
        <v>3</v>
      </c>
      <c r="O6" s="78">
        <v>4</v>
      </c>
      <c r="P6" s="78">
        <v>3</v>
      </c>
      <c r="Q6" s="78">
        <v>4</v>
      </c>
      <c r="R6" s="180">
        <f>(L6+N6+P6)/3</f>
        <v>3</v>
      </c>
      <c r="S6" s="180">
        <f>(M6+O6+Q6)/3</f>
        <v>3.6666666666666665</v>
      </c>
    </row>
    <row r="7" spans="2:19" ht="16" thickBot="1" x14ac:dyDescent="0.4">
      <c r="B7" s="21">
        <v>2</v>
      </c>
      <c r="C7" s="22" t="s">
        <v>15</v>
      </c>
      <c r="D7" s="78">
        <v>2</v>
      </c>
      <c r="E7" s="78">
        <v>3</v>
      </c>
      <c r="F7" s="78">
        <v>2</v>
      </c>
      <c r="G7" s="78">
        <v>3</v>
      </c>
      <c r="H7" s="78">
        <v>2</v>
      </c>
      <c r="I7" s="78">
        <v>3</v>
      </c>
      <c r="J7" s="178">
        <f t="shared" ref="J7:J30" si="0">(D7+F7+H7)/3</f>
        <v>2</v>
      </c>
      <c r="K7" s="178">
        <f t="shared" ref="K7:K30" si="1">(E7+G7+I7)/3</f>
        <v>3</v>
      </c>
      <c r="L7" s="78">
        <v>3</v>
      </c>
      <c r="M7" s="78">
        <v>4</v>
      </c>
      <c r="N7" s="78">
        <v>3</v>
      </c>
      <c r="O7" s="78">
        <v>4</v>
      </c>
      <c r="P7" s="78">
        <v>3</v>
      </c>
      <c r="Q7" s="78">
        <v>3</v>
      </c>
      <c r="R7" s="180">
        <f t="shared" ref="R7:R30" si="2">(L7+N7+P7)/3</f>
        <v>3</v>
      </c>
      <c r="S7" s="180">
        <f t="shared" ref="S7:S30" si="3">(M7+O7+Q7)/3</f>
        <v>3.6666666666666665</v>
      </c>
    </row>
    <row r="8" spans="2:19" ht="18.75" customHeight="1" thickBot="1" x14ac:dyDescent="0.4">
      <c r="B8" s="21">
        <v>3</v>
      </c>
      <c r="C8" s="22" t="s">
        <v>16</v>
      </c>
      <c r="D8" s="78">
        <v>3</v>
      </c>
      <c r="E8" s="78">
        <v>4</v>
      </c>
      <c r="F8" s="78">
        <v>3</v>
      </c>
      <c r="G8" s="78">
        <v>4</v>
      </c>
      <c r="H8" s="78">
        <v>4</v>
      </c>
      <c r="I8" s="78">
        <v>5</v>
      </c>
      <c r="J8" s="178">
        <f t="shared" si="0"/>
        <v>3.3333333333333335</v>
      </c>
      <c r="K8" s="178">
        <f t="shared" si="1"/>
        <v>4.333333333333333</v>
      </c>
      <c r="L8" s="78">
        <v>2</v>
      </c>
      <c r="M8" s="78">
        <v>3</v>
      </c>
      <c r="N8" s="78">
        <v>2</v>
      </c>
      <c r="O8" s="78">
        <v>3</v>
      </c>
      <c r="P8" s="78">
        <v>2</v>
      </c>
      <c r="Q8" s="78">
        <v>3</v>
      </c>
      <c r="R8" s="180">
        <f t="shared" si="2"/>
        <v>2</v>
      </c>
      <c r="S8" s="180">
        <f t="shared" si="3"/>
        <v>3</v>
      </c>
    </row>
    <row r="9" spans="2:19" ht="16" thickBot="1" x14ac:dyDescent="0.4">
      <c r="B9" s="21">
        <v>4</v>
      </c>
      <c r="C9" s="22"/>
      <c r="D9" s="78"/>
      <c r="E9" s="78"/>
      <c r="F9" s="78"/>
      <c r="G9" s="78"/>
      <c r="H9" s="78"/>
      <c r="I9" s="78"/>
      <c r="J9" s="178">
        <f t="shared" si="0"/>
        <v>0</v>
      </c>
      <c r="K9" s="178">
        <f t="shared" si="1"/>
        <v>0</v>
      </c>
      <c r="L9" s="78"/>
      <c r="M9" s="78"/>
      <c r="N9" s="78"/>
      <c r="O9" s="78"/>
      <c r="P9" s="78"/>
      <c r="Q9" s="78"/>
      <c r="R9" s="180">
        <f t="shared" si="2"/>
        <v>0</v>
      </c>
      <c r="S9" s="180">
        <f t="shared" si="3"/>
        <v>0</v>
      </c>
    </row>
    <row r="10" spans="2:19" ht="16" thickBot="1" x14ac:dyDescent="0.4">
      <c r="B10" s="21">
        <v>5</v>
      </c>
      <c r="C10" s="22"/>
      <c r="D10" s="78"/>
      <c r="E10" s="78"/>
      <c r="F10" s="78"/>
      <c r="G10" s="78"/>
      <c r="H10" s="78"/>
      <c r="I10" s="78"/>
      <c r="J10" s="178">
        <f t="shared" si="0"/>
        <v>0</v>
      </c>
      <c r="K10" s="178">
        <f t="shared" si="1"/>
        <v>0</v>
      </c>
      <c r="L10" s="78"/>
      <c r="M10" s="78"/>
      <c r="N10" s="78"/>
      <c r="O10" s="78"/>
      <c r="P10" s="78"/>
      <c r="Q10" s="78"/>
      <c r="R10" s="180">
        <f t="shared" si="2"/>
        <v>0</v>
      </c>
      <c r="S10" s="180">
        <f t="shared" si="3"/>
        <v>0</v>
      </c>
    </row>
    <row r="11" spans="2:19" ht="16" thickBot="1" x14ac:dyDescent="0.4">
      <c r="B11" s="21">
        <v>6</v>
      </c>
      <c r="C11" s="22"/>
      <c r="D11" s="78"/>
      <c r="E11" s="78"/>
      <c r="F11" s="78"/>
      <c r="G11" s="78"/>
      <c r="H11" s="78"/>
      <c r="I11" s="78"/>
      <c r="J11" s="178">
        <f t="shared" si="0"/>
        <v>0</v>
      </c>
      <c r="K11" s="178">
        <f t="shared" si="1"/>
        <v>0</v>
      </c>
      <c r="L11" s="78"/>
      <c r="M11" s="78"/>
      <c r="N11" s="78"/>
      <c r="O11" s="78"/>
      <c r="P11" s="78"/>
      <c r="Q11" s="78"/>
      <c r="R11" s="180">
        <f t="shared" si="2"/>
        <v>0</v>
      </c>
      <c r="S11" s="180">
        <f t="shared" si="3"/>
        <v>0</v>
      </c>
    </row>
    <row r="12" spans="2:19" ht="16" thickBot="1" x14ac:dyDescent="0.4">
      <c r="B12" s="21">
        <v>7</v>
      </c>
      <c r="C12" s="22"/>
      <c r="D12" s="78"/>
      <c r="E12" s="78"/>
      <c r="F12" s="78"/>
      <c r="G12" s="78"/>
      <c r="H12" s="78"/>
      <c r="I12" s="78"/>
      <c r="J12" s="178">
        <f t="shared" si="0"/>
        <v>0</v>
      </c>
      <c r="K12" s="178">
        <f t="shared" si="1"/>
        <v>0</v>
      </c>
      <c r="L12" s="78"/>
      <c r="M12" s="78"/>
      <c r="N12" s="78"/>
      <c r="O12" s="78"/>
      <c r="P12" s="78"/>
      <c r="Q12" s="78"/>
      <c r="R12" s="180">
        <f t="shared" si="2"/>
        <v>0</v>
      </c>
      <c r="S12" s="180">
        <f t="shared" si="3"/>
        <v>0</v>
      </c>
    </row>
    <row r="13" spans="2:19" ht="16" thickBot="1" x14ac:dyDescent="0.4">
      <c r="B13" s="21">
        <v>8</v>
      </c>
      <c r="C13" s="22"/>
      <c r="D13" s="78"/>
      <c r="E13" s="78"/>
      <c r="F13" s="78"/>
      <c r="G13" s="78"/>
      <c r="H13" s="78"/>
      <c r="I13" s="78"/>
      <c r="J13" s="178">
        <f t="shared" si="0"/>
        <v>0</v>
      </c>
      <c r="K13" s="178">
        <f t="shared" si="1"/>
        <v>0</v>
      </c>
      <c r="L13" s="78"/>
      <c r="M13" s="78"/>
      <c r="N13" s="78"/>
      <c r="O13" s="78"/>
      <c r="P13" s="78"/>
      <c r="Q13" s="78"/>
      <c r="R13" s="180">
        <f t="shared" si="2"/>
        <v>0</v>
      </c>
      <c r="S13" s="180">
        <f t="shared" si="3"/>
        <v>0</v>
      </c>
    </row>
    <row r="14" spans="2:19" ht="16" thickBot="1" x14ac:dyDescent="0.4">
      <c r="B14" s="21">
        <v>9</v>
      </c>
      <c r="C14" s="22"/>
      <c r="D14" s="78"/>
      <c r="E14" s="78"/>
      <c r="F14" s="78"/>
      <c r="G14" s="78"/>
      <c r="H14" s="78"/>
      <c r="I14" s="78"/>
      <c r="J14" s="178">
        <f t="shared" si="0"/>
        <v>0</v>
      </c>
      <c r="K14" s="178">
        <f t="shared" si="1"/>
        <v>0</v>
      </c>
      <c r="L14" s="78"/>
      <c r="M14" s="78"/>
      <c r="N14" s="78"/>
      <c r="O14" s="78"/>
      <c r="P14" s="78"/>
      <c r="Q14" s="78"/>
      <c r="R14" s="180">
        <f t="shared" si="2"/>
        <v>0</v>
      </c>
      <c r="S14" s="180">
        <f t="shared" si="3"/>
        <v>0</v>
      </c>
    </row>
    <row r="15" spans="2:19" ht="16" thickBot="1" x14ac:dyDescent="0.4">
      <c r="B15" s="21">
        <v>10</v>
      </c>
      <c r="C15" s="22"/>
      <c r="D15" s="78"/>
      <c r="E15" s="78"/>
      <c r="F15" s="78"/>
      <c r="G15" s="78"/>
      <c r="H15" s="78"/>
      <c r="I15" s="78"/>
      <c r="J15" s="178">
        <f t="shared" si="0"/>
        <v>0</v>
      </c>
      <c r="K15" s="178">
        <f t="shared" si="1"/>
        <v>0</v>
      </c>
      <c r="L15" s="78"/>
      <c r="M15" s="78"/>
      <c r="N15" s="78"/>
      <c r="O15" s="78"/>
      <c r="P15" s="78"/>
      <c r="Q15" s="78"/>
      <c r="R15" s="180">
        <f t="shared" si="2"/>
        <v>0</v>
      </c>
      <c r="S15" s="180">
        <f t="shared" si="3"/>
        <v>0</v>
      </c>
    </row>
    <row r="16" spans="2:19" ht="16" thickBot="1" x14ac:dyDescent="0.4">
      <c r="B16" s="21">
        <v>11</v>
      </c>
      <c r="C16" s="22"/>
      <c r="D16" s="78"/>
      <c r="E16" s="78"/>
      <c r="F16" s="78"/>
      <c r="G16" s="78"/>
      <c r="H16" s="78"/>
      <c r="I16" s="78"/>
      <c r="J16" s="178">
        <f t="shared" si="0"/>
        <v>0</v>
      </c>
      <c r="K16" s="178">
        <f t="shared" si="1"/>
        <v>0</v>
      </c>
      <c r="L16" s="78"/>
      <c r="M16" s="78"/>
      <c r="N16" s="78"/>
      <c r="O16" s="78"/>
      <c r="P16" s="78"/>
      <c r="Q16" s="78"/>
      <c r="R16" s="180">
        <f t="shared" si="2"/>
        <v>0</v>
      </c>
      <c r="S16" s="180">
        <f t="shared" si="3"/>
        <v>0</v>
      </c>
    </row>
    <row r="17" spans="2:19" ht="16" thickBot="1" x14ac:dyDescent="0.4">
      <c r="B17" s="21">
        <v>12</v>
      </c>
      <c r="C17" s="22"/>
      <c r="D17" s="78"/>
      <c r="E17" s="78"/>
      <c r="F17" s="78"/>
      <c r="G17" s="78"/>
      <c r="H17" s="78"/>
      <c r="I17" s="78"/>
      <c r="J17" s="178">
        <f t="shared" si="0"/>
        <v>0</v>
      </c>
      <c r="K17" s="178">
        <f t="shared" si="1"/>
        <v>0</v>
      </c>
      <c r="L17" s="78"/>
      <c r="M17" s="78"/>
      <c r="N17" s="78"/>
      <c r="O17" s="78"/>
      <c r="P17" s="78"/>
      <c r="Q17" s="78"/>
      <c r="R17" s="180">
        <f t="shared" si="2"/>
        <v>0</v>
      </c>
      <c r="S17" s="180">
        <f t="shared" si="3"/>
        <v>0</v>
      </c>
    </row>
    <row r="18" spans="2:19" ht="16" thickBot="1" x14ac:dyDescent="0.4">
      <c r="B18" s="21">
        <v>13</v>
      </c>
      <c r="C18" s="22"/>
      <c r="D18" s="78"/>
      <c r="E18" s="78"/>
      <c r="F18" s="78"/>
      <c r="G18" s="78"/>
      <c r="H18" s="78"/>
      <c r="I18" s="78"/>
      <c r="J18" s="178">
        <f t="shared" si="0"/>
        <v>0</v>
      </c>
      <c r="K18" s="178">
        <f t="shared" si="1"/>
        <v>0</v>
      </c>
      <c r="L18" s="78"/>
      <c r="M18" s="78"/>
      <c r="N18" s="78"/>
      <c r="O18" s="78"/>
      <c r="P18" s="78"/>
      <c r="Q18" s="78"/>
      <c r="R18" s="180">
        <f t="shared" si="2"/>
        <v>0</v>
      </c>
      <c r="S18" s="180">
        <f t="shared" si="3"/>
        <v>0</v>
      </c>
    </row>
    <row r="19" spans="2:19" ht="16" thickBot="1" x14ac:dyDescent="0.4">
      <c r="B19" s="21">
        <v>14</v>
      </c>
      <c r="C19" s="22"/>
      <c r="D19" s="78"/>
      <c r="E19" s="78"/>
      <c r="F19" s="78"/>
      <c r="G19" s="78"/>
      <c r="H19" s="78"/>
      <c r="I19" s="78"/>
      <c r="J19" s="178">
        <f t="shared" si="0"/>
        <v>0</v>
      </c>
      <c r="K19" s="178">
        <f t="shared" si="1"/>
        <v>0</v>
      </c>
      <c r="L19" s="78"/>
      <c r="M19" s="78"/>
      <c r="N19" s="78"/>
      <c r="O19" s="78"/>
      <c r="P19" s="78"/>
      <c r="Q19" s="78"/>
      <c r="R19" s="180">
        <f t="shared" si="2"/>
        <v>0</v>
      </c>
      <c r="S19" s="180">
        <f t="shared" si="3"/>
        <v>0</v>
      </c>
    </row>
    <row r="20" spans="2:19" ht="16" thickBot="1" x14ac:dyDescent="0.4">
      <c r="B20" s="21">
        <v>15</v>
      </c>
      <c r="C20" s="22"/>
      <c r="D20" s="78"/>
      <c r="E20" s="78"/>
      <c r="F20" s="78"/>
      <c r="G20" s="78"/>
      <c r="H20" s="78"/>
      <c r="I20" s="78"/>
      <c r="J20" s="178">
        <f t="shared" si="0"/>
        <v>0</v>
      </c>
      <c r="K20" s="178">
        <f t="shared" si="1"/>
        <v>0</v>
      </c>
      <c r="L20" s="78"/>
      <c r="M20" s="78"/>
      <c r="N20" s="78"/>
      <c r="O20" s="78"/>
      <c r="P20" s="78"/>
      <c r="Q20" s="78"/>
      <c r="R20" s="180">
        <f t="shared" si="2"/>
        <v>0</v>
      </c>
      <c r="S20" s="180">
        <f t="shared" si="3"/>
        <v>0</v>
      </c>
    </row>
    <row r="21" spans="2:19" ht="16" thickBot="1" x14ac:dyDescent="0.4">
      <c r="B21" s="21">
        <v>16</v>
      </c>
      <c r="C21" s="22"/>
      <c r="D21" s="78"/>
      <c r="E21" s="78"/>
      <c r="F21" s="78"/>
      <c r="G21" s="78"/>
      <c r="H21" s="78"/>
      <c r="I21" s="78"/>
      <c r="J21" s="178">
        <f t="shared" si="0"/>
        <v>0</v>
      </c>
      <c r="K21" s="178">
        <f t="shared" si="1"/>
        <v>0</v>
      </c>
      <c r="L21" s="78"/>
      <c r="M21" s="78"/>
      <c r="N21" s="78"/>
      <c r="O21" s="78"/>
      <c r="P21" s="78"/>
      <c r="Q21" s="78"/>
      <c r="R21" s="180">
        <f t="shared" si="2"/>
        <v>0</v>
      </c>
      <c r="S21" s="180">
        <f t="shared" si="3"/>
        <v>0</v>
      </c>
    </row>
    <row r="22" spans="2:19" ht="16" thickBot="1" x14ac:dyDescent="0.4">
      <c r="B22" s="21">
        <v>17</v>
      </c>
      <c r="C22" s="22"/>
      <c r="D22" s="78"/>
      <c r="E22" s="78"/>
      <c r="F22" s="78"/>
      <c r="G22" s="78"/>
      <c r="H22" s="78"/>
      <c r="I22" s="78"/>
      <c r="J22" s="178">
        <f t="shared" si="0"/>
        <v>0</v>
      </c>
      <c r="K22" s="178">
        <f t="shared" si="1"/>
        <v>0</v>
      </c>
      <c r="L22" s="78"/>
      <c r="M22" s="78"/>
      <c r="N22" s="78"/>
      <c r="O22" s="78"/>
      <c r="P22" s="78"/>
      <c r="Q22" s="78"/>
      <c r="R22" s="180">
        <f t="shared" si="2"/>
        <v>0</v>
      </c>
      <c r="S22" s="180">
        <f t="shared" si="3"/>
        <v>0</v>
      </c>
    </row>
    <row r="23" spans="2:19" ht="16" thickBot="1" x14ac:dyDescent="0.4">
      <c r="B23" s="21">
        <v>18</v>
      </c>
      <c r="C23" s="22"/>
      <c r="D23" s="78"/>
      <c r="E23" s="78"/>
      <c r="F23" s="78"/>
      <c r="G23" s="78"/>
      <c r="H23" s="78"/>
      <c r="I23" s="78"/>
      <c r="J23" s="178">
        <f t="shared" si="0"/>
        <v>0</v>
      </c>
      <c r="K23" s="178">
        <f t="shared" si="1"/>
        <v>0</v>
      </c>
      <c r="L23" s="78"/>
      <c r="M23" s="78"/>
      <c r="N23" s="78"/>
      <c r="O23" s="78"/>
      <c r="P23" s="78"/>
      <c r="Q23" s="78"/>
      <c r="R23" s="180">
        <f t="shared" si="2"/>
        <v>0</v>
      </c>
      <c r="S23" s="180">
        <f t="shared" si="3"/>
        <v>0</v>
      </c>
    </row>
    <row r="24" spans="2:19" ht="16" thickBot="1" x14ac:dyDescent="0.4">
      <c r="B24" s="21">
        <v>19</v>
      </c>
      <c r="C24" s="22"/>
      <c r="D24" s="78"/>
      <c r="E24" s="78"/>
      <c r="F24" s="78"/>
      <c r="G24" s="78"/>
      <c r="H24" s="78"/>
      <c r="I24" s="78"/>
      <c r="J24" s="178">
        <f t="shared" si="0"/>
        <v>0</v>
      </c>
      <c r="K24" s="178">
        <f t="shared" si="1"/>
        <v>0</v>
      </c>
      <c r="L24" s="78"/>
      <c r="M24" s="78"/>
      <c r="N24" s="78"/>
      <c r="O24" s="78"/>
      <c r="P24" s="78"/>
      <c r="Q24" s="78"/>
      <c r="R24" s="180">
        <f t="shared" si="2"/>
        <v>0</v>
      </c>
      <c r="S24" s="180">
        <f t="shared" si="3"/>
        <v>0</v>
      </c>
    </row>
    <row r="25" spans="2:19" ht="16" thickBot="1" x14ac:dyDescent="0.4">
      <c r="B25" s="21">
        <v>20</v>
      </c>
      <c r="C25" s="22"/>
      <c r="D25" s="78"/>
      <c r="E25" s="78"/>
      <c r="F25" s="78"/>
      <c r="G25" s="78"/>
      <c r="H25" s="78"/>
      <c r="I25" s="78"/>
      <c r="J25" s="178">
        <f t="shared" si="0"/>
        <v>0</v>
      </c>
      <c r="K25" s="178">
        <f t="shared" si="1"/>
        <v>0</v>
      </c>
      <c r="L25" s="78"/>
      <c r="M25" s="78"/>
      <c r="N25" s="78"/>
      <c r="O25" s="78"/>
      <c r="P25" s="78"/>
      <c r="Q25" s="78"/>
      <c r="R25" s="180">
        <f t="shared" si="2"/>
        <v>0</v>
      </c>
      <c r="S25" s="180">
        <f t="shared" si="3"/>
        <v>0</v>
      </c>
    </row>
    <row r="26" spans="2:19" ht="16" thickBot="1" x14ac:dyDescent="0.4">
      <c r="B26" s="21">
        <v>21</v>
      </c>
      <c r="C26" s="22"/>
      <c r="D26" s="78"/>
      <c r="E26" s="78"/>
      <c r="F26" s="78"/>
      <c r="G26" s="78"/>
      <c r="H26" s="78"/>
      <c r="I26" s="78"/>
      <c r="J26" s="178">
        <f t="shared" si="0"/>
        <v>0</v>
      </c>
      <c r="K26" s="178">
        <f t="shared" si="1"/>
        <v>0</v>
      </c>
      <c r="L26" s="78"/>
      <c r="M26" s="78"/>
      <c r="N26" s="78"/>
      <c r="O26" s="78"/>
      <c r="P26" s="78"/>
      <c r="Q26" s="78"/>
      <c r="R26" s="180">
        <f t="shared" si="2"/>
        <v>0</v>
      </c>
      <c r="S26" s="180">
        <f t="shared" si="3"/>
        <v>0</v>
      </c>
    </row>
    <row r="27" spans="2:19" ht="16" thickBot="1" x14ac:dyDescent="0.4">
      <c r="B27" s="21">
        <v>22</v>
      </c>
      <c r="C27" s="22"/>
      <c r="D27" s="78"/>
      <c r="E27" s="78"/>
      <c r="F27" s="78"/>
      <c r="G27" s="78"/>
      <c r="H27" s="78"/>
      <c r="I27" s="78"/>
      <c r="J27" s="178">
        <f t="shared" si="0"/>
        <v>0</v>
      </c>
      <c r="K27" s="178">
        <f t="shared" si="1"/>
        <v>0</v>
      </c>
      <c r="L27" s="78"/>
      <c r="M27" s="78"/>
      <c r="N27" s="78"/>
      <c r="O27" s="78"/>
      <c r="P27" s="78"/>
      <c r="Q27" s="78"/>
      <c r="R27" s="180">
        <f t="shared" si="2"/>
        <v>0</v>
      </c>
      <c r="S27" s="180">
        <f t="shared" si="3"/>
        <v>0</v>
      </c>
    </row>
    <row r="28" spans="2:19" ht="16" thickBot="1" x14ac:dyDescent="0.4">
      <c r="B28" s="21">
        <v>23</v>
      </c>
      <c r="C28" s="22"/>
      <c r="D28" s="78"/>
      <c r="E28" s="78"/>
      <c r="F28" s="78"/>
      <c r="G28" s="78"/>
      <c r="H28" s="78"/>
      <c r="I28" s="78"/>
      <c r="J28" s="178">
        <f t="shared" si="0"/>
        <v>0</v>
      </c>
      <c r="K28" s="178">
        <f t="shared" si="1"/>
        <v>0</v>
      </c>
      <c r="L28" s="78"/>
      <c r="M28" s="78"/>
      <c r="N28" s="78"/>
      <c r="O28" s="78"/>
      <c r="P28" s="78"/>
      <c r="Q28" s="78"/>
      <c r="R28" s="180">
        <f t="shared" si="2"/>
        <v>0</v>
      </c>
      <c r="S28" s="180">
        <f t="shared" si="3"/>
        <v>0</v>
      </c>
    </row>
    <row r="29" spans="2:19" ht="16" thickBot="1" x14ac:dyDescent="0.4">
      <c r="B29" s="21">
        <v>24</v>
      </c>
      <c r="C29" s="22"/>
      <c r="D29" s="78"/>
      <c r="E29" s="78"/>
      <c r="F29" s="78"/>
      <c r="G29" s="78"/>
      <c r="H29" s="78"/>
      <c r="I29" s="78"/>
      <c r="J29" s="178">
        <f t="shared" si="0"/>
        <v>0</v>
      </c>
      <c r="K29" s="178">
        <f t="shared" si="1"/>
        <v>0</v>
      </c>
      <c r="L29" s="78"/>
      <c r="M29" s="78"/>
      <c r="N29" s="78"/>
      <c r="O29" s="78"/>
      <c r="P29" s="78"/>
      <c r="Q29" s="78"/>
      <c r="R29" s="180">
        <f t="shared" si="2"/>
        <v>0</v>
      </c>
      <c r="S29" s="180">
        <f t="shared" si="3"/>
        <v>0</v>
      </c>
    </row>
    <row r="30" spans="2:19" ht="16" thickBot="1" x14ac:dyDescent="0.4">
      <c r="B30" s="21"/>
      <c r="C30" s="23" t="s">
        <v>17</v>
      </c>
      <c r="D30" s="38">
        <f>(D6+D7+D8+D9+D10+D11+D12+D13+D14+D15+D16+D17+D18+D19+D20+D21+D22+D23+D24+D25+D26+D27+D28+D29)/COUNTA($C$6:$C$29)</f>
        <v>2.3333333333333335</v>
      </c>
      <c r="E30" s="38">
        <f>(E6+E7+E8+E9+E10+E11+E12+E13+E14+E15+E16+E17+E18+E19+E20+E21+E22+E23+E24+E25+E26+E27+E28+E29)/24</f>
        <v>0.41666666666666669</v>
      </c>
      <c r="F30" s="38">
        <f>(F6+F7+F8+F9+F10+F11+F12+F13+F14+F15+F16+F17+F18+F19+F20+F21+F22+F23+F24+F25+F26+F27+F28+F29)/24</f>
        <v>0.29166666666666669</v>
      </c>
      <c r="G30" s="38">
        <f t="shared" ref="G30:Q30" si="4">(G6+G7+G8+G9+G10+G11+G12+G13+G14+G15+G16+G17+G18+G19+G20+G21+G22+G23+G24+G25+G26+G27+G28+G29)/24</f>
        <v>0.41666666666666669</v>
      </c>
      <c r="H30" s="38">
        <f t="shared" si="4"/>
        <v>0.41666666666666669</v>
      </c>
      <c r="I30" s="38">
        <f t="shared" si="4"/>
        <v>0.54166666666666663</v>
      </c>
      <c r="J30" s="179">
        <f t="shared" si="0"/>
        <v>1.0138888888888888</v>
      </c>
      <c r="K30" s="179">
        <f t="shared" si="1"/>
        <v>0.45833333333333331</v>
      </c>
      <c r="L30" s="38">
        <f t="shared" si="4"/>
        <v>0.33333333333333331</v>
      </c>
      <c r="M30" s="38">
        <f t="shared" si="4"/>
        <v>0.41666666666666669</v>
      </c>
      <c r="N30" s="38">
        <f t="shared" si="4"/>
        <v>0.33333333333333331</v>
      </c>
      <c r="O30" s="38">
        <f t="shared" si="4"/>
        <v>0.45833333333333331</v>
      </c>
      <c r="P30" s="38">
        <f t="shared" si="4"/>
        <v>0.33333333333333331</v>
      </c>
      <c r="Q30" s="38">
        <f t="shared" si="4"/>
        <v>0.41666666666666669</v>
      </c>
      <c r="R30" s="181">
        <f t="shared" si="2"/>
        <v>0.33333333333333331</v>
      </c>
      <c r="S30" s="181">
        <f t="shared" si="3"/>
        <v>0.43055555555555558</v>
      </c>
    </row>
    <row r="32" spans="2:19" ht="31.5" customHeight="1" x14ac:dyDescent="0.35">
      <c r="C32" s="24" t="s">
        <v>18</v>
      </c>
      <c r="D32" s="25"/>
      <c r="E32" s="25"/>
      <c r="F32" s="25"/>
      <c r="G32" s="25"/>
      <c r="L32" s="345" t="s">
        <v>18</v>
      </c>
      <c r="M32" s="345"/>
      <c r="N32" s="345"/>
    </row>
    <row r="33" spans="3:18" ht="28" x14ac:dyDescent="0.35">
      <c r="C33" s="26"/>
      <c r="D33" s="27" t="s">
        <v>19</v>
      </c>
      <c r="E33" s="28" t="s">
        <v>20</v>
      </c>
      <c r="F33" s="28" t="s">
        <v>21</v>
      </c>
      <c r="G33" s="28" t="s">
        <v>22</v>
      </c>
      <c r="L33" s="346"/>
      <c r="M33" s="347"/>
      <c r="N33" s="348"/>
      <c r="O33" s="27" t="s">
        <v>19</v>
      </c>
      <c r="P33" s="28" t="s">
        <v>20</v>
      </c>
      <c r="Q33" s="28" t="s">
        <v>21</v>
      </c>
      <c r="R33" s="28" t="s">
        <v>22</v>
      </c>
    </row>
    <row r="34" spans="3:18" ht="15.5" x14ac:dyDescent="0.35">
      <c r="C34" s="30" t="s">
        <v>23</v>
      </c>
      <c r="D34" s="39">
        <f>COUNTA($C$6:$C$29)</f>
        <v>3</v>
      </c>
      <c r="E34" s="39">
        <f>COUNTIF(R6:R29,"&gt;=3,8")</f>
        <v>0</v>
      </c>
      <c r="F34" s="39">
        <f>COUNTIFS(R6:R29,"&lt;3,7",R6:R29,"&gt;=2,3")</f>
        <v>2</v>
      </c>
      <c r="G34" s="39">
        <f>COUNTIFS(R6:R29,"&lt;2,2",R6:R29,"&gt;0")</f>
        <v>1</v>
      </c>
      <c r="L34" s="349" t="s">
        <v>23</v>
      </c>
      <c r="M34" s="350"/>
      <c r="N34" s="351"/>
      <c r="O34" s="39">
        <f>COUNTA($C$6:$C$29)</f>
        <v>3</v>
      </c>
      <c r="P34" s="39">
        <f>COUNTIF(R6:R29,"&gt;=3,8")</f>
        <v>0</v>
      </c>
      <c r="Q34" s="39">
        <f>COUNTIFS(R6:R29,"&lt;3,7",R6:R29,"&gt;=2,3")</f>
        <v>2</v>
      </c>
      <c r="R34" s="39">
        <f>COUNTIFS(R6:R29,"&lt;2,2",R6:R29,"&gt;0")</f>
        <v>1</v>
      </c>
    </row>
    <row r="35" spans="3:18" ht="15.5" x14ac:dyDescent="0.35">
      <c r="C35" s="30" t="s">
        <v>24</v>
      </c>
      <c r="D35" s="39">
        <v>100</v>
      </c>
      <c r="E35" s="39">
        <f>E34*D35/D34</f>
        <v>0</v>
      </c>
      <c r="F35" s="40">
        <f>F34*D35/D34</f>
        <v>66.666666666666671</v>
      </c>
      <c r="G35" s="40">
        <f>G34*D35/D34</f>
        <v>33.333333333333336</v>
      </c>
      <c r="L35" s="349" t="s">
        <v>24</v>
      </c>
      <c r="M35" s="350"/>
      <c r="N35" s="351"/>
      <c r="O35" s="39">
        <v>100</v>
      </c>
      <c r="P35" s="39">
        <f>P34*O35/O34</f>
        <v>0</v>
      </c>
      <c r="Q35" s="40">
        <f>Q34*O35/O34</f>
        <v>66.666666666666671</v>
      </c>
      <c r="R35" s="40">
        <f>R34*O35/O34</f>
        <v>33.333333333333336</v>
      </c>
    </row>
    <row r="36" spans="3:18" ht="15.5" x14ac:dyDescent="0.35">
      <c r="C36" s="31"/>
      <c r="D36" s="25"/>
      <c r="E36" s="25"/>
      <c r="F36" s="25"/>
      <c r="G36" s="25"/>
      <c r="L36" s="31"/>
      <c r="O36" s="25"/>
      <c r="P36" s="25"/>
      <c r="Q36" s="25"/>
      <c r="R36" s="25"/>
    </row>
    <row r="37" spans="3:18" ht="31.5" customHeight="1" x14ac:dyDescent="0.35">
      <c r="C37" s="24" t="s">
        <v>25</v>
      </c>
      <c r="D37" s="25"/>
      <c r="E37" s="25"/>
      <c r="F37" s="25"/>
      <c r="G37" s="25"/>
      <c r="L37" s="345" t="s">
        <v>25</v>
      </c>
      <c r="M37" s="345"/>
      <c r="N37" s="345"/>
      <c r="O37" s="25"/>
      <c r="P37" s="25"/>
      <c r="Q37" s="25"/>
      <c r="R37" s="25"/>
    </row>
    <row r="38" spans="3:18" ht="28" x14ac:dyDescent="0.35">
      <c r="C38" s="26"/>
      <c r="D38" s="41" t="s">
        <v>19</v>
      </c>
      <c r="E38" s="28" t="s">
        <v>20</v>
      </c>
      <c r="F38" s="28" t="s">
        <v>21</v>
      </c>
      <c r="G38" s="28" t="s">
        <v>22</v>
      </c>
      <c r="L38" s="346"/>
      <c r="M38" s="347"/>
      <c r="N38" s="348"/>
      <c r="O38" s="41" t="s">
        <v>19</v>
      </c>
      <c r="P38" s="28" t="s">
        <v>20</v>
      </c>
      <c r="Q38" s="28" t="s">
        <v>21</v>
      </c>
      <c r="R38" s="28" t="s">
        <v>22</v>
      </c>
    </row>
    <row r="39" spans="3:18" ht="15.5" x14ac:dyDescent="0.35">
      <c r="C39" s="30" t="s">
        <v>23</v>
      </c>
      <c r="D39" s="39">
        <f>COUNTA(C6:C29)</f>
        <v>3</v>
      </c>
      <c r="E39" s="39">
        <f>COUNTIF(S6:S29,"&gt;=3,8")</f>
        <v>0</v>
      </c>
      <c r="F39" s="39">
        <f>COUNTIFS(S6:S29,"&lt;3,7",S6:S29,"&gt;=2,3")</f>
        <v>3</v>
      </c>
      <c r="G39" s="39">
        <f>COUNTIFS(S6:S29,"&lt;2,2",S6:S29,"&gt;0")</f>
        <v>0</v>
      </c>
      <c r="L39" s="349" t="s">
        <v>23</v>
      </c>
      <c r="M39" s="350"/>
      <c r="N39" s="351"/>
      <c r="O39" s="39">
        <f>COUNTA($C$6:$C$29)</f>
        <v>3</v>
      </c>
      <c r="P39" s="39">
        <f>COUNTIF(S6:S29,"&gt;=3,8")</f>
        <v>0</v>
      </c>
      <c r="Q39" s="39">
        <f>COUNTIFS(S6:S29,"&lt;3,7",S6:S29,"&gt;=2,3")</f>
        <v>3</v>
      </c>
      <c r="R39" s="39">
        <f>COUNTIFS(S6:S29,"&lt;2,2",S6:S29,"&gt;0")</f>
        <v>0</v>
      </c>
    </row>
    <row r="40" spans="3:18" ht="15.5" x14ac:dyDescent="0.35">
      <c r="C40" s="30" t="s">
        <v>24</v>
      </c>
      <c r="D40" s="39">
        <v>100</v>
      </c>
      <c r="E40" s="40">
        <f>E39*D40/D39</f>
        <v>0</v>
      </c>
      <c r="F40" s="40">
        <f>F39*D40/D39</f>
        <v>100</v>
      </c>
      <c r="G40" s="40">
        <f>G39*D40/D39</f>
        <v>0</v>
      </c>
      <c r="L40" s="349" t="s">
        <v>24</v>
      </c>
      <c r="M40" s="350"/>
      <c r="N40" s="351"/>
      <c r="O40" s="39">
        <v>100</v>
      </c>
      <c r="P40" s="40">
        <f>P39*O40/O39</f>
        <v>0</v>
      </c>
      <c r="Q40" s="40">
        <f>Q39*O40/O39</f>
        <v>100</v>
      </c>
      <c r="R40" s="40">
        <f>R39*O40/O39</f>
        <v>0</v>
      </c>
    </row>
    <row r="85" spans="7:7" x14ac:dyDescent="0.35">
      <c r="G85"/>
    </row>
  </sheetData>
  <sheetProtection algorithmName="SHA-512" hashValue="6nsgZpHjBCMSrty7sIZyGQ6MLwFzqRqk4fSIyNJQzlt6BVC+1bjsbjKAQWVq06+f7WA7Pfwi6iGvMXrY1Zx6OQ==" saltValue="0tyU7L0KqCuvNI0CA5UCVw==" spinCount="100000" sheet="1" objects="1" formatCells="0" formatColumns="0" formatRows="0" insertColumns="0" insertRows="0" insertHyperlinks="0" deleteColumns="0" deleteRows="0" sort="0" autoFilter="0" pivotTables="0"/>
  <mergeCells count="20">
    <mergeCell ref="L37:N37"/>
    <mergeCell ref="L38:N38"/>
    <mergeCell ref="L39:N39"/>
    <mergeCell ref="L40:N40"/>
    <mergeCell ref="B1:Q1"/>
    <mergeCell ref="L32:N32"/>
    <mergeCell ref="L33:N33"/>
    <mergeCell ref="L34:N34"/>
    <mergeCell ref="L35:N35"/>
    <mergeCell ref="N3:O4"/>
    <mergeCell ref="P3:Q4"/>
    <mergeCell ref="R1:S1"/>
    <mergeCell ref="R3:S4"/>
    <mergeCell ref="B3:B5"/>
    <mergeCell ref="C3:C5"/>
    <mergeCell ref="D3:E4"/>
    <mergeCell ref="F3:G4"/>
    <mergeCell ref="H3:I4"/>
    <mergeCell ref="J3:K4"/>
    <mergeCell ref="L3:M4"/>
  </mergeCells>
  <hyperlinks>
    <hyperlink ref="R1" location="ОГЛАВЛЕНИЕ!A1" display="ОГЛАВЛЕНИЕ" xr:uid="{9C411FC9-59FE-41A8-A50A-8BF4B7AF2F5C}"/>
  </hyperlinks>
  <pageMargins left="0.7" right="0.7" top="0.75" bottom="0.75" header="0.3" footer="0.3"/>
  <pageSetup paperSize="9" scale="42" fitToHeight="0" orientation="portrait" verticalDpi="0" r:id="rId1"/>
  <headerFooter>
    <oddHeader>&amp;R&amp;"Monotype Corsiva"&amp;12О.В. Яковлева&amp;L&amp;"Monotype Corsiva"&amp;12Диагностика индивидуального развития детей  2-3 лет</oddHeader>
    <oddFooter>&amp;R&amp;"Monotype Corsiva"&amp;12https://vk.com/travel_posobiya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2AC47-1AF3-473D-8A7A-5E0FF32D423C}">
  <sheetPr codeName="Лист12">
    <tabColor theme="5"/>
    <pageSetUpPr fitToPage="1"/>
  </sheetPr>
  <dimension ref="A1:T40"/>
  <sheetViews>
    <sheetView view="pageLayout" zoomScale="70" zoomScaleNormal="70" zoomScalePageLayoutView="70" workbookViewId="0">
      <selection activeCell="M6" sqref="M6:R29"/>
    </sheetView>
  </sheetViews>
  <sheetFormatPr defaultColWidth="9.1796875" defaultRowHeight="14.5" x14ac:dyDescent="0.35"/>
  <cols>
    <col min="1" max="1" width="9.1796875" style="1"/>
    <col min="2" max="2" width="27.1796875" style="1" customWidth="1"/>
    <col min="3" max="16384" width="9.1796875" style="1"/>
  </cols>
  <sheetData>
    <row r="1" spans="1:20" ht="17.5" x14ac:dyDescent="0.35">
      <c r="A1" s="177" t="s">
        <v>130</v>
      </c>
      <c r="I1" s="291" t="s">
        <v>106</v>
      </c>
      <c r="J1" s="291"/>
      <c r="K1" s="211"/>
      <c r="L1" s="211"/>
      <c r="M1" s="177" t="s">
        <v>132</v>
      </c>
    </row>
    <row r="2" spans="1:20" ht="15" thickBot="1" x14ac:dyDescent="0.4"/>
    <row r="3" spans="1:20" ht="30.75" customHeight="1" thickBot="1" x14ac:dyDescent="0.4">
      <c r="A3" s="293" t="s">
        <v>9</v>
      </c>
      <c r="B3" s="293" t="s">
        <v>10</v>
      </c>
      <c r="C3" s="303" t="s">
        <v>183</v>
      </c>
      <c r="D3" s="358"/>
      <c r="E3" s="358"/>
      <c r="F3" s="358"/>
      <c r="G3" s="358"/>
      <c r="H3" s="304"/>
      <c r="I3" s="279" t="s">
        <v>178</v>
      </c>
      <c r="J3" s="276"/>
      <c r="K3" s="357" t="s">
        <v>11</v>
      </c>
      <c r="L3" s="357"/>
      <c r="M3" s="353" t="s">
        <v>180</v>
      </c>
      <c r="N3" s="354"/>
      <c r="O3" s="353" t="s">
        <v>181</v>
      </c>
      <c r="P3" s="354"/>
      <c r="Q3" s="353" t="s">
        <v>182</v>
      </c>
      <c r="R3" s="354"/>
      <c r="S3" s="357" t="s">
        <v>11</v>
      </c>
      <c r="T3" s="357"/>
    </row>
    <row r="4" spans="1:20" ht="53.25" customHeight="1" thickBot="1" x14ac:dyDescent="0.4">
      <c r="A4" s="294"/>
      <c r="B4" s="294"/>
      <c r="C4" s="274" t="s">
        <v>177</v>
      </c>
      <c r="D4" s="274"/>
      <c r="E4" s="274" t="s">
        <v>176</v>
      </c>
      <c r="F4" s="274"/>
      <c r="G4" s="303" t="s">
        <v>179</v>
      </c>
      <c r="H4" s="304"/>
      <c r="I4" s="280"/>
      <c r="J4" s="278"/>
      <c r="K4" s="357"/>
      <c r="L4" s="357"/>
      <c r="M4" s="355"/>
      <c r="N4" s="356"/>
      <c r="O4" s="355"/>
      <c r="P4" s="356"/>
      <c r="Q4" s="355"/>
      <c r="R4" s="356"/>
      <c r="S4" s="357"/>
      <c r="T4" s="357"/>
    </row>
    <row r="5" spans="1:20" ht="16" thickBot="1" x14ac:dyDescent="0.4">
      <c r="A5" s="295"/>
      <c r="B5" s="295"/>
      <c r="C5" s="19" t="s">
        <v>12</v>
      </c>
      <c r="D5" s="19" t="s">
        <v>13</v>
      </c>
      <c r="E5" s="19" t="s">
        <v>12</v>
      </c>
      <c r="F5" s="19" t="s">
        <v>13</v>
      </c>
      <c r="G5" s="19" t="s">
        <v>12</v>
      </c>
      <c r="H5" s="19" t="s">
        <v>13</v>
      </c>
      <c r="I5" s="19" t="s">
        <v>12</v>
      </c>
      <c r="J5" s="19" t="s">
        <v>13</v>
      </c>
      <c r="K5" s="35" t="s">
        <v>12</v>
      </c>
      <c r="L5" s="35" t="s">
        <v>13</v>
      </c>
      <c r="M5" s="19" t="s">
        <v>12</v>
      </c>
      <c r="N5" s="19" t="s">
        <v>13</v>
      </c>
      <c r="O5" s="19" t="s">
        <v>12</v>
      </c>
      <c r="P5" s="19" t="s">
        <v>13</v>
      </c>
      <c r="Q5" s="19" t="s">
        <v>12</v>
      </c>
      <c r="R5" s="19" t="s">
        <v>13</v>
      </c>
      <c r="S5" s="35" t="s">
        <v>12</v>
      </c>
      <c r="T5" s="35" t="s">
        <v>13</v>
      </c>
    </row>
    <row r="6" spans="1:20" ht="16" thickBot="1" x14ac:dyDescent="0.4">
      <c r="A6" s="21">
        <v>1</v>
      </c>
      <c r="B6" s="22" t="s">
        <v>14</v>
      </c>
      <c r="C6" s="91">
        <v>3</v>
      </c>
      <c r="D6" s="91">
        <v>4</v>
      </c>
      <c r="E6" s="91">
        <v>2</v>
      </c>
      <c r="F6" s="91">
        <v>3</v>
      </c>
      <c r="G6" s="91">
        <v>3</v>
      </c>
      <c r="H6" s="91">
        <v>4</v>
      </c>
      <c r="I6" s="91">
        <v>3</v>
      </c>
      <c r="J6" s="91">
        <v>4</v>
      </c>
      <c r="K6" s="36">
        <f>(A6+C6+E6+G6)/4</f>
        <v>2.25</v>
      </c>
      <c r="L6" s="36">
        <f>(D6+F6+H6+J6)/4</f>
        <v>3.75</v>
      </c>
      <c r="M6" s="205">
        <v>3</v>
      </c>
      <c r="N6" s="205">
        <v>4</v>
      </c>
      <c r="O6" s="205">
        <v>3</v>
      </c>
      <c r="P6" s="205">
        <v>4</v>
      </c>
      <c r="Q6" s="205">
        <v>4</v>
      </c>
      <c r="R6" s="205">
        <v>5</v>
      </c>
      <c r="S6" s="36">
        <f>(M6+O6+Q6)/3</f>
        <v>3.3333333333333335</v>
      </c>
      <c r="T6" s="36">
        <f>(N6+P6+R6)/3</f>
        <v>4.333333333333333</v>
      </c>
    </row>
    <row r="7" spans="1:20" ht="16" thickBot="1" x14ac:dyDescent="0.4">
      <c r="A7" s="21">
        <v>2</v>
      </c>
      <c r="B7" s="22" t="s">
        <v>15</v>
      </c>
      <c r="C7" s="91"/>
      <c r="D7" s="91"/>
      <c r="E7" s="91"/>
      <c r="F7" s="91"/>
      <c r="G7" s="91"/>
      <c r="H7" s="91"/>
      <c r="I7" s="91"/>
      <c r="J7" s="91"/>
      <c r="K7" s="36">
        <f t="shared" ref="K7:K29" si="0">(A7+C7+E7+G7)/4</f>
        <v>0.5</v>
      </c>
      <c r="L7" s="36">
        <f t="shared" ref="L7:L29" si="1">(D7+F7+H7+J7)/4</f>
        <v>0</v>
      </c>
      <c r="M7" s="205"/>
      <c r="N7" s="205"/>
      <c r="O7" s="205"/>
      <c r="P7" s="205"/>
      <c r="Q7" s="205"/>
      <c r="R7" s="205"/>
      <c r="S7" s="36">
        <f t="shared" ref="S7:S30" si="2">(M7+O7+Q7)/3</f>
        <v>0</v>
      </c>
      <c r="T7" s="36">
        <f t="shared" ref="T7:T30" si="3">(N7+P7+R7)/3</f>
        <v>0</v>
      </c>
    </row>
    <row r="8" spans="1:20" ht="16.5" customHeight="1" thickBot="1" x14ac:dyDescent="0.4">
      <c r="A8" s="21">
        <v>3</v>
      </c>
      <c r="B8" s="22" t="s">
        <v>16</v>
      </c>
      <c r="C8" s="91"/>
      <c r="D8" s="91"/>
      <c r="E8" s="91"/>
      <c r="F8" s="91"/>
      <c r="G8" s="91"/>
      <c r="H8" s="91"/>
      <c r="I8" s="91"/>
      <c r="J8" s="91"/>
      <c r="K8" s="36">
        <f t="shared" si="0"/>
        <v>0.75</v>
      </c>
      <c r="L8" s="36">
        <f t="shared" si="1"/>
        <v>0</v>
      </c>
      <c r="M8" s="205"/>
      <c r="N8" s="205"/>
      <c r="O8" s="205"/>
      <c r="P8" s="205"/>
      <c r="Q8" s="205"/>
      <c r="R8" s="205"/>
      <c r="S8" s="36">
        <f t="shared" si="2"/>
        <v>0</v>
      </c>
      <c r="T8" s="36">
        <f t="shared" si="3"/>
        <v>0</v>
      </c>
    </row>
    <row r="9" spans="1:20" ht="16" thickBot="1" x14ac:dyDescent="0.4">
      <c r="A9" s="21">
        <v>4</v>
      </c>
      <c r="B9" s="22"/>
      <c r="C9" s="91"/>
      <c r="D9" s="91"/>
      <c r="E9" s="91"/>
      <c r="F9" s="91"/>
      <c r="G9" s="91"/>
      <c r="H9" s="91"/>
      <c r="I9" s="91"/>
      <c r="J9" s="91"/>
      <c r="K9" s="36">
        <f t="shared" si="0"/>
        <v>1</v>
      </c>
      <c r="L9" s="36">
        <f t="shared" si="1"/>
        <v>0</v>
      </c>
      <c r="M9" s="205"/>
      <c r="N9" s="205"/>
      <c r="O9" s="205"/>
      <c r="P9" s="205"/>
      <c r="Q9" s="205"/>
      <c r="R9" s="205"/>
      <c r="S9" s="36">
        <f t="shared" si="2"/>
        <v>0</v>
      </c>
      <c r="T9" s="36">
        <f t="shared" si="3"/>
        <v>0</v>
      </c>
    </row>
    <row r="10" spans="1:20" ht="16" thickBot="1" x14ac:dyDescent="0.4">
      <c r="A10" s="21">
        <v>5</v>
      </c>
      <c r="B10" s="22"/>
      <c r="C10" s="91"/>
      <c r="D10" s="91"/>
      <c r="E10" s="91"/>
      <c r="F10" s="91"/>
      <c r="G10" s="91"/>
      <c r="H10" s="91"/>
      <c r="I10" s="91"/>
      <c r="J10" s="91"/>
      <c r="K10" s="36">
        <f t="shared" si="0"/>
        <v>1.25</v>
      </c>
      <c r="L10" s="36">
        <f t="shared" si="1"/>
        <v>0</v>
      </c>
      <c r="M10" s="205"/>
      <c r="N10" s="205"/>
      <c r="O10" s="205"/>
      <c r="P10" s="205"/>
      <c r="Q10" s="205"/>
      <c r="R10" s="205"/>
      <c r="S10" s="36">
        <f t="shared" si="2"/>
        <v>0</v>
      </c>
      <c r="T10" s="36">
        <f t="shared" si="3"/>
        <v>0</v>
      </c>
    </row>
    <row r="11" spans="1:20" ht="16" thickBot="1" x14ac:dyDescent="0.4">
      <c r="A11" s="21">
        <v>6</v>
      </c>
      <c r="B11" s="22"/>
      <c r="C11" s="91"/>
      <c r="D11" s="91"/>
      <c r="E11" s="91"/>
      <c r="F11" s="91"/>
      <c r="G11" s="91"/>
      <c r="H11" s="91"/>
      <c r="I11" s="91"/>
      <c r="J11" s="91"/>
      <c r="K11" s="36">
        <f t="shared" si="0"/>
        <v>1.5</v>
      </c>
      <c r="L11" s="36">
        <f t="shared" si="1"/>
        <v>0</v>
      </c>
      <c r="M11" s="205"/>
      <c r="N11" s="205"/>
      <c r="O11" s="205"/>
      <c r="P11" s="205"/>
      <c r="Q11" s="205"/>
      <c r="R11" s="205"/>
      <c r="S11" s="36">
        <f t="shared" si="2"/>
        <v>0</v>
      </c>
      <c r="T11" s="36">
        <f t="shared" si="3"/>
        <v>0</v>
      </c>
    </row>
    <row r="12" spans="1:20" ht="16" thickBot="1" x14ac:dyDescent="0.4">
      <c r="A12" s="21">
        <v>7</v>
      </c>
      <c r="B12" s="22"/>
      <c r="C12" s="91"/>
      <c r="D12" s="91"/>
      <c r="E12" s="91"/>
      <c r="F12" s="91"/>
      <c r="G12" s="91"/>
      <c r="H12" s="91"/>
      <c r="I12" s="91"/>
      <c r="J12" s="91"/>
      <c r="K12" s="36">
        <f t="shared" si="0"/>
        <v>1.75</v>
      </c>
      <c r="L12" s="36">
        <f t="shared" si="1"/>
        <v>0</v>
      </c>
      <c r="M12" s="205"/>
      <c r="N12" s="205"/>
      <c r="O12" s="205"/>
      <c r="P12" s="205"/>
      <c r="Q12" s="205"/>
      <c r="R12" s="205"/>
      <c r="S12" s="36">
        <f t="shared" si="2"/>
        <v>0</v>
      </c>
      <c r="T12" s="36">
        <f t="shared" si="3"/>
        <v>0</v>
      </c>
    </row>
    <row r="13" spans="1:20" ht="16" thickBot="1" x14ac:dyDescent="0.4">
      <c r="A13" s="21">
        <v>8</v>
      </c>
      <c r="B13" s="22"/>
      <c r="C13" s="91"/>
      <c r="D13" s="91"/>
      <c r="E13" s="91"/>
      <c r="F13" s="91"/>
      <c r="G13" s="91"/>
      <c r="H13" s="91"/>
      <c r="I13" s="91"/>
      <c r="J13" s="91"/>
      <c r="K13" s="36">
        <f t="shared" si="0"/>
        <v>2</v>
      </c>
      <c r="L13" s="36">
        <f t="shared" si="1"/>
        <v>0</v>
      </c>
      <c r="M13" s="205"/>
      <c r="N13" s="205"/>
      <c r="O13" s="205"/>
      <c r="P13" s="205"/>
      <c r="Q13" s="205"/>
      <c r="R13" s="205"/>
      <c r="S13" s="36">
        <f t="shared" si="2"/>
        <v>0</v>
      </c>
      <c r="T13" s="36">
        <f t="shared" si="3"/>
        <v>0</v>
      </c>
    </row>
    <row r="14" spans="1:20" ht="16" thickBot="1" x14ac:dyDescent="0.4">
      <c r="A14" s="21">
        <v>9</v>
      </c>
      <c r="B14" s="22"/>
      <c r="C14" s="91"/>
      <c r="D14" s="91"/>
      <c r="E14" s="91"/>
      <c r="F14" s="91"/>
      <c r="G14" s="91"/>
      <c r="H14" s="91"/>
      <c r="I14" s="91"/>
      <c r="J14" s="91"/>
      <c r="K14" s="36">
        <f t="shared" si="0"/>
        <v>2.25</v>
      </c>
      <c r="L14" s="36">
        <f t="shared" si="1"/>
        <v>0</v>
      </c>
      <c r="M14" s="205"/>
      <c r="N14" s="205"/>
      <c r="O14" s="205"/>
      <c r="P14" s="205"/>
      <c r="Q14" s="205"/>
      <c r="R14" s="205"/>
      <c r="S14" s="36">
        <f t="shared" si="2"/>
        <v>0</v>
      </c>
      <c r="T14" s="36">
        <f t="shared" si="3"/>
        <v>0</v>
      </c>
    </row>
    <row r="15" spans="1:20" ht="16" thickBot="1" x14ac:dyDescent="0.4">
      <c r="A15" s="21">
        <v>10</v>
      </c>
      <c r="B15" s="22"/>
      <c r="C15" s="91"/>
      <c r="D15" s="91"/>
      <c r="E15" s="91"/>
      <c r="F15" s="91"/>
      <c r="G15" s="91"/>
      <c r="H15" s="91"/>
      <c r="I15" s="91"/>
      <c r="J15" s="91"/>
      <c r="K15" s="36">
        <f t="shared" si="0"/>
        <v>2.5</v>
      </c>
      <c r="L15" s="36">
        <f t="shared" si="1"/>
        <v>0</v>
      </c>
      <c r="M15" s="205"/>
      <c r="N15" s="205"/>
      <c r="O15" s="205"/>
      <c r="P15" s="205"/>
      <c r="Q15" s="205"/>
      <c r="R15" s="205"/>
      <c r="S15" s="36">
        <f t="shared" si="2"/>
        <v>0</v>
      </c>
      <c r="T15" s="36">
        <f t="shared" si="3"/>
        <v>0</v>
      </c>
    </row>
    <row r="16" spans="1:20" ht="16" thickBot="1" x14ac:dyDescent="0.4">
      <c r="A16" s="21">
        <v>11</v>
      </c>
      <c r="B16" s="22"/>
      <c r="C16" s="91"/>
      <c r="D16" s="91"/>
      <c r="E16" s="91"/>
      <c r="F16" s="91"/>
      <c r="G16" s="91"/>
      <c r="H16" s="91"/>
      <c r="I16" s="91"/>
      <c r="J16" s="91"/>
      <c r="K16" s="36">
        <f t="shared" si="0"/>
        <v>2.75</v>
      </c>
      <c r="L16" s="36">
        <f t="shared" si="1"/>
        <v>0</v>
      </c>
      <c r="M16" s="205"/>
      <c r="N16" s="205"/>
      <c r="O16" s="205"/>
      <c r="P16" s="205"/>
      <c r="Q16" s="205"/>
      <c r="R16" s="205"/>
      <c r="S16" s="36">
        <f t="shared" si="2"/>
        <v>0</v>
      </c>
      <c r="T16" s="36">
        <f t="shared" si="3"/>
        <v>0</v>
      </c>
    </row>
    <row r="17" spans="1:20" ht="16" thickBot="1" x14ac:dyDescent="0.4">
      <c r="A17" s="21">
        <v>12</v>
      </c>
      <c r="B17" s="22"/>
      <c r="C17" s="91"/>
      <c r="D17" s="91"/>
      <c r="E17" s="91"/>
      <c r="F17" s="91"/>
      <c r="G17" s="91"/>
      <c r="H17" s="91"/>
      <c r="I17" s="91"/>
      <c r="J17" s="91"/>
      <c r="K17" s="36">
        <f t="shared" si="0"/>
        <v>3</v>
      </c>
      <c r="L17" s="36">
        <f t="shared" si="1"/>
        <v>0</v>
      </c>
      <c r="M17" s="205"/>
      <c r="N17" s="205"/>
      <c r="O17" s="205"/>
      <c r="P17" s="205"/>
      <c r="Q17" s="205"/>
      <c r="R17" s="205"/>
      <c r="S17" s="36">
        <f t="shared" si="2"/>
        <v>0</v>
      </c>
      <c r="T17" s="36">
        <f t="shared" si="3"/>
        <v>0</v>
      </c>
    </row>
    <row r="18" spans="1:20" ht="16" thickBot="1" x14ac:dyDescent="0.4">
      <c r="A18" s="21">
        <v>13</v>
      </c>
      <c r="B18" s="22"/>
      <c r="C18" s="91"/>
      <c r="D18" s="91"/>
      <c r="E18" s="91"/>
      <c r="F18" s="91"/>
      <c r="G18" s="91"/>
      <c r="H18" s="91"/>
      <c r="I18" s="91"/>
      <c r="J18" s="91"/>
      <c r="K18" s="36">
        <f t="shared" si="0"/>
        <v>3.25</v>
      </c>
      <c r="L18" s="36">
        <f t="shared" si="1"/>
        <v>0</v>
      </c>
      <c r="M18" s="205"/>
      <c r="N18" s="205"/>
      <c r="O18" s="205"/>
      <c r="P18" s="205"/>
      <c r="Q18" s="205"/>
      <c r="R18" s="205"/>
      <c r="S18" s="36">
        <f t="shared" si="2"/>
        <v>0</v>
      </c>
      <c r="T18" s="36">
        <f t="shared" si="3"/>
        <v>0</v>
      </c>
    </row>
    <row r="19" spans="1:20" ht="16" thickBot="1" x14ac:dyDescent="0.4">
      <c r="A19" s="21">
        <v>14</v>
      </c>
      <c r="B19" s="22"/>
      <c r="C19" s="91"/>
      <c r="D19" s="91"/>
      <c r="E19" s="91"/>
      <c r="F19" s="91"/>
      <c r="G19" s="91"/>
      <c r="H19" s="91"/>
      <c r="I19" s="91"/>
      <c r="J19" s="91"/>
      <c r="K19" s="36">
        <f t="shared" si="0"/>
        <v>3.5</v>
      </c>
      <c r="L19" s="36">
        <f t="shared" si="1"/>
        <v>0</v>
      </c>
      <c r="M19" s="205"/>
      <c r="N19" s="205"/>
      <c r="O19" s="205"/>
      <c r="P19" s="205"/>
      <c r="Q19" s="205"/>
      <c r="R19" s="205"/>
      <c r="S19" s="36">
        <f t="shared" si="2"/>
        <v>0</v>
      </c>
      <c r="T19" s="36">
        <f t="shared" si="3"/>
        <v>0</v>
      </c>
    </row>
    <row r="20" spans="1:20" ht="16" thickBot="1" x14ac:dyDescent="0.4">
      <c r="A20" s="21">
        <v>15</v>
      </c>
      <c r="B20" s="22"/>
      <c r="C20" s="91"/>
      <c r="D20" s="91"/>
      <c r="E20" s="91"/>
      <c r="F20" s="91"/>
      <c r="G20" s="91"/>
      <c r="H20" s="91"/>
      <c r="I20" s="91"/>
      <c r="J20" s="91"/>
      <c r="K20" s="36">
        <f t="shared" si="0"/>
        <v>3.75</v>
      </c>
      <c r="L20" s="36">
        <f t="shared" si="1"/>
        <v>0</v>
      </c>
      <c r="M20" s="205"/>
      <c r="N20" s="205"/>
      <c r="O20" s="205"/>
      <c r="P20" s="205"/>
      <c r="Q20" s="205"/>
      <c r="R20" s="205"/>
      <c r="S20" s="36">
        <f t="shared" si="2"/>
        <v>0</v>
      </c>
      <c r="T20" s="36">
        <f t="shared" si="3"/>
        <v>0</v>
      </c>
    </row>
    <row r="21" spans="1:20" ht="16" thickBot="1" x14ac:dyDescent="0.4">
      <c r="A21" s="21">
        <v>16</v>
      </c>
      <c r="B21" s="22"/>
      <c r="C21" s="91"/>
      <c r="D21" s="91"/>
      <c r="E21" s="91"/>
      <c r="F21" s="91"/>
      <c r="G21" s="91"/>
      <c r="H21" s="91"/>
      <c r="I21" s="91"/>
      <c r="J21" s="91"/>
      <c r="K21" s="36">
        <f t="shared" si="0"/>
        <v>4</v>
      </c>
      <c r="L21" s="36">
        <f t="shared" si="1"/>
        <v>0</v>
      </c>
      <c r="M21" s="205"/>
      <c r="N21" s="205"/>
      <c r="O21" s="205"/>
      <c r="P21" s="205"/>
      <c r="Q21" s="205"/>
      <c r="R21" s="205"/>
      <c r="S21" s="36">
        <f t="shared" si="2"/>
        <v>0</v>
      </c>
      <c r="T21" s="36">
        <f t="shared" si="3"/>
        <v>0</v>
      </c>
    </row>
    <row r="22" spans="1:20" ht="16" thickBot="1" x14ac:dyDescent="0.4">
      <c r="A22" s="21">
        <v>17</v>
      </c>
      <c r="B22" s="22"/>
      <c r="C22" s="91"/>
      <c r="D22" s="91"/>
      <c r="E22" s="91"/>
      <c r="F22" s="91"/>
      <c r="G22" s="91"/>
      <c r="H22" s="91"/>
      <c r="I22" s="91"/>
      <c r="J22" s="91"/>
      <c r="K22" s="36">
        <f t="shared" si="0"/>
        <v>4.25</v>
      </c>
      <c r="L22" s="36">
        <f t="shared" si="1"/>
        <v>0</v>
      </c>
      <c r="M22" s="205"/>
      <c r="N22" s="205"/>
      <c r="O22" s="205"/>
      <c r="P22" s="205"/>
      <c r="Q22" s="205"/>
      <c r="R22" s="205"/>
      <c r="S22" s="36">
        <f t="shared" si="2"/>
        <v>0</v>
      </c>
      <c r="T22" s="36">
        <f t="shared" si="3"/>
        <v>0</v>
      </c>
    </row>
    <row r="23" spans="1:20" ht="16" thickBot="1" x14ac:dyDescent="0.4">
      <c r="A23" s="21">
        <v>18</v>
      </c>
      <c r="B23" s="22"/>
      <c r="C23" s="91"/>
      <c r="D23" s="91"/>
      <c r="E23" s="91"/>
      <c r="F23" s="91"/>
      <c r="G23" s="91"/>
      <c r="H23" s="91"/>
      <c r="I23" s="91"/>
      <c r="J23" s="91"/>
      <c r="K23" s="36">
        <f t="shared" si="0"/>
        <v>4.5</v>
      </c>
      <c r="L23" s="36">
        <f t="shared" si="1"/>
        <v>0</v>
      </c>
      <c r="M23" s="205"/>
      <c r="N23" s="205"/>
      <c r="O23" s="205"/>
      <c r="P23" s="205"/>
      <c r="Q23" s="205"/>
      <c r="R23" s="205"/>
      <c r="S23" s="36">
        <f t="shared" si="2"/>
        <v>0</v>
      </c>
      <c r="T23" s="36">
        <f t="shared" si="3"/>
        <v>0</v>
      </c>
    </row>
    <row r="24" spans="1:20" ht="16" thickBot="1" x14ac:dyDescent="0.4">
      <c r="A24" s="21">
        <v>19</v>
      </c>
      <c r="B24" s="22"/>
      <c r="C24" s="91"/>
      <c r="D24" s="91"/>
      <c r="E24" s="91"/>
      <c r="F24" s="91"/>
      <c r="G24" s="91"/>
      <c r="H24" s="91"/>
      <c r="I24" s="91"/>
      <c r="J24" s="91"/>
      <c r="K24" s="36">
        <f t="shared" si="0"/>
        <v>4.75</v>
      </c>
      <c r="L24" s="36">
        <f t="shared" si="1"/>
        <v>0</v>
      </c>
      <c r="M24" s="205"/>
      <c r="N24" s="205"/>
      <c r="O24" s="205"/>
      <c r="P24" s="205"/>
      <c r="Q24" s="205"/>
      <c r="R24" s="205"/>
      <c r="S24" s="36">
        <f t="shared" si="2"/>
        <v>0</v>
      </c>
      <c r="T24" s="36">
        <f t="shared" si="3"/>
        <v>0</v>
      </c>
    </row>
    <row r="25" spans="1:20" ht="16" thickBot="1" x14ac:dyDescent="0.4">
      <c r="A25" s="21">
        <v>20</v>
      </c>
      <c r="B25" s="22"/>
      <c r="C25" s="91"/>
      <c r="D25" s="91"/>
      <c r="E25" s="91"/>
      <c r="F25" s="91"/>
      <c r="G25" s="91"/>
      <c r="H25" s="91"/>
      <c r="I25" s="91"/>
      <c r="J25" s="91"/>
      <c r="K25" s="36">
        <f t="shared" si="0"/>
        <v>5</v>
      </c>
      <c r="L25" s="36">
        <f t="shared" si="1"/>
        <v>0</v>
      </c>
      <c r="M25" s="205"/>
      <c r="N25" s="205"/>
      <c r="O25" s="205"/>
      <c r="P25" s="205"/>
      <c r="Q25" s="205"/>
      <c r="R25" s="205"/>
      <c r="S25" s="36">
        <f t="shared" si="2"/>
        <v>0</v>
      </c>
      <c r="T25" s="36">
        <f t="shared" si="3"/>
        <v>0</v>
      </c>
    </row>
    <row r="26" spans="1:20" ht="16" thickBot="1" x14ac:dyDescent="0.4">
      <c r="A26" s="21">
        <v>21</v>
      </c>
      <c r="B26" s="22"/>
      <c r="C26" s="91"/>
      <c r="D26" s="91"/>
      <c r="E26" s="91"/>
      <c r="F26" s="91"/>
      <c r="G26" s="91"/>
      <c r="H26" s="91"/>
      <c r="I26" s="91"/>
      <c r="J26" s="91"/>
      <c r="K26" s="36">
        <f t="shared" si="0"/>
        <v>5.25</v>
      </c>
      <c r="L26" s="36">
        <f t="shared" si="1"/>
        <v>0</v>
      </c>
      <c r="M26" s="205"/>
      <c r="N26" s="205"/>
      <c r="O26" s="205"/>
      <c r="P26" s="205"/>
      <c r="Q26" s="205"/>
      <c r="R26" s="205"/>
      <c r="S26" s="36">
        <f t="shared" si="2"/>
        <v>0</v>
      </c>
      <c r="T26" s="36">
        <f t="shared" si="3"/>
        <v>0</v>
      </c>
    </row>
    <row r="27" spans="1:20" ht="16" thickBot="1" x14ac:dyDescent="0.4">
      <c r="A27" s="21">
        <v>22</v>
      </c>
      <c r="B27" s="22"/>
      <c r="C27" s="91"/>
      <c r="D27" s="91"/>
      <c r="E27" s="91"/>
      <c r="F27" s="91"/>
      <c r="G27" s="91"/>
      <c r="H27" s="91"/>
      <c r="I27" s="91"/>
      <c r="J27" s="91"/>
      <c r="K27" s="36">
        <f t="shared" si="0"/>
        <v>5.5</v>
      </c>
      <c r="L27" s="36">
        <f t="shared" si="1"/>
        <v>0</v>
      </c>
      <c r="M27" s="205"/>
      <c r="N27" s="205"/>
      <c r="O27" s="205"/>
      <c r="P27" s="205"/>
      <c r="Q27" s="205"/>
      <c r="R27" s="205"/>
      <c r="S27" s="36">
        <f t="shared" si="2"/>
        <v>0</v>
      </c>
      <c r="T27" s="36">
        <f t="shared" si="3"/>
        <v>0</v>
      </c>
    </row>
    <row r="28" spans="1:20" ht="16" thickBot="1" x14ac:dyDescent="0.4">
      <c r="A28" s="21">
        <v>23</v>
      </c>
      <c r="B28" s="22"/>
      <c r="C28" s="91"/>
      <c r="D28" s="91"/>
      <c r="E28" s="91"/>
      <c r="F28" s="91"/>
      <c r="G28" s="91"/>
      <c r="H28" s="91"/>
      <c r="I28" s="91"/>
      <c r="J28" s="91"/>
      <c r="K28" s="36">
        <f t="shared" si="0"/>
        <v>5.75</v>
      </c>
      <c r="L28" s="36">
        <f t="shared" si="1"/>
        <v>0</v>
      </c>
      <c r="M28" s="205"/>
      <c r="N28" s="205"/>
      <c r="O28" s="205"/>
      <c r="P28" s="205"/>
      <c r="Q28" s="205"/>
      <c r="R28" s="205"/>
      <c r="S28" s="36">
        <f t="shared" si="2"/>
        <v>0</v>
      </c>
      <c r="T28" s="36">
        <f t="shared" si="3"/>
        <v>0</v>
      </c>
    </row>
    <row r="29" spans="1:20" ht="16" thickBot="1" x14ac:dyDescent="0.4">
      <c r="A29" s="21">
        <v>24</v>
      </c>
      <c r="B29" s="22"/>
      <c r="C29" s="91"/>
      <c r="D29" s="91"/>
      <c r="E29" s="91"/>
      <c r="F29" s="91"/>
      <c r="G29" s="91"/>
      <c r="H29" s="91"/>
      <c r="I29" s="91"/>
      <c r="J29" s="91"/>
      <c r="K29" s="36">
        <f t="shared" si="0"/>
        <v>6</v>
      </c>
      <c r="L29" s="36">
        <f t="shared" si="1"/>
        <v>0</v>
      </c>
      <c r="M29" s="205"/>
      <c r="N29" s="205"/>
      <c r="O29" s="205"/>
      <c r="P29" s="205"/>
      <c r="Q29" s="205"/>
      <c r="R29" s="205"/>
      <c r="S29" s="36">
        <f t="shared" si="2"/>
        <v>0</v>
      </c>
      <c r="T29" s="36">
        <f t="shared" si="3"/>
        <v>0</v>
      </c>
    </row>
    <row r="30" spans="1:20" ht="16" thickBot="1" x14ac:dyDescent="0.4">
      <c r="A30" s="21"/>
      <c r="B30" s="37" t="s">
        <v>17</v>
      </c>
      <c r="C30" s="38">
        <f>(C6+C7+C8+C9+C10+C11+C12+C13+C14+C15+C16+C17+C18+C19+C20+C21+C22+C23+C24+C25+C26+C27+C28+C29)/COUNTA($B$6:$B$29)</f>
        <v>1</v>
      </c>
      <c r="D30" s="38">
        <f t="shared" ref="D30:R30" si="4">(D6+D7+D8+D9+D10+D11+D12+D13+D14+D15+D16+D17+D18+D19+D20+D21+D22+D23+D24+D25+D26+D27+D28+D29)/COUNTA($B$6:$B$29)</f>
        <v>1.3333333333333333</v>
      </c>
      <c r="E30" s="38">
        <f t="shared" si="4"/>
        <v>0.66666666666666663</v>
      </c>
      <c r="F30" s="38">
        <f t="shared" si="4"/>
        <v>1</v>
      </c>
      <c r="G30" s="38">
        <f t="shared" si="4"/>
        <v>1</v>
      </c>
      <c r="H30" s="38">
        <f t="shared" si="4"/>
        <v>1.3333333333333333</v>
      </c>
      <c r="I30" s="38">
        <f t="shared" si="4"/>
        <v>1</v>
      </c>
      <c r="J30" s="38">
        <f t="shared" si="4"/>
        <v>1.3333333333333333</v>
      </c>
      <c r="K30" s="90">
        <f t="shared" ref="K30" si="5">(A30+C30+E30+G30)/4</f>
        <v>0.66666666666666663</v>
      </c>
      <c r="L30" s="90">
        <f t="shared" ref="L30" si="6">(D30+F30+H30+J30)/4</f>
        <v>1.2499999999999998</v>
      </c>
      <c r="M30" s="38">
        <f t="shared" si="4"/>
        <v>1</v>
      </c>
      <c r="N30" s="38">
        <f t="shared" si="4"/>
        <v>1.3333333333333333</v>
      </c>
      <c r="O30" s="38">
        <f t="shared" si="4"/>
        <v>1</v>
      </c>
      <c r="P30" s="38">
        <f t="shared" si="4"/>
        <v>1.3333333333333333</v>
      </c>
      <c r="Q30" s="38">
        <f t="shared" si="4"/>
        <v>1.3333333333333333</v>
      </c>
      <c r="R30" s="38">
        <f t="shared" si="4"/>
        <v>1.6666666666666667</v>
      </c>
      <c r="S30" s="90">
        <f t="shared" si="2"/>
        <v>1.1111111111111109</v>
      </c>
      <c r="T30" s="90">
        <f t="shared" si="3"/>
        <v>1.4444444444444444</v>
      </c>
    </row>
    <row r="32" spans="1:20" ht="30" customHeight="1" x14ac:dyDescent="0.35">
      <c r="B32" s="208" t="s">
        <v>18</v>
      </c>
      <c r="C32" s="25"/>
      <c r="D32" s="25"/>
      <c r="E32" s="25"/>
      <c r="F32" s="25"/>
      <c r="M32" s="359" t="s">
        <v>18</v>
      </c>
      <c r="N32" s="359"/>
    </row>
    <row r="33" spans="2:18" ht="28" x14ac:dyDescent="0.35">
      <c r="B33" s="209"/>
      <c r="C33" s="65" t="s">
        <v>19</v>
      </c>
      <c r="D33" s="28" t="s">
        <v>20</v>
      </c>
      <c r="E33" s="28" t="s">
        <v>21</v>
      </c>
      <c r="F33" s="28" t="s">
        <v>22</v>
      </c>
      <c r="M33" s="360"/>
      <c r="N33" s="361"/>
      <c r="O33" s="65" t="s">
        <v>19</v>
      </c>
      <c r="P33" s="28" t="s">
        <v>20</v>
      </c>
      <c r="Q33" s="28" t="s">
        <v>21</v>
      </c>
      <c r="R33" s="28" t="s">
        <v>22</v>
      </c>
    </row>
    <row r="34" spans="2:18" ht="15.5" x14ac:dyDescent="0.35">
      <c r="B34" s="210" t="s">
        <v>23</v>
      </c>
      <c r="C34" s="39">
        <f>COUNTA($B$6:$B$29)</f>
        <v>3</v>
      </c>
      <c r="D34" s="39">
        <f>COUNTIF(M6:M29,"&gt;=3,8")</f>
        <v>0</v>
      </c>
      <c r="E34" s="39">
        <f>COUNTIFS(M6:M29,"&lt;3,7",M6:M29,"&gt;=2,3")</f>
        <v>1</v>
      </c>
      <c r="F34" s="39">
        <f>COUNTIFS(M6:M29,"&lt;2,2",M6:M29,"&gt;0")</f>
        <v>0</v>
      </c>
      <c r="M34" s="362" t="s">
        <v>23</v>
      </c>
      <c r="N34" s="363"/>
      <c r="O34" s="39">
        <f>COUNTA($B$6:$B$29)</f>
        <v>3</v>
      </c>
      <c r="P34" s="39">
        <f>COUNTIF(S6:S29,"&gt;=3,8")</f>
        <v>0</v>
      </c>
      <c r="Q34" s="39">
        <f>COUNTIFS(S6:S29,"&lt;3,7",S6:S29,"&gt;=2,3")</f>
        <v>1</v>
      </c>
      <c r="R34" s="39">
        <f>COUNTIFS(S6:S29,"&lt;2,2",S6:S29,"&gt;0")</f>
        <v>0</v>
      </c>
    </row>
    <row r="35" spans="2:18" ht="15.5" x14ac:dyDescent="0.35">
      <c r="B35" s="210" t="s">
        <v>24</v>
      </c>
      <c r="C35" s="39">
        <v>100</v>
      </c>
      <c r="D35" s="39">
        <f>D34*C35/C34</f>
        <v>0</v>
      </c>
      <c r="E35" s="40">
        <f>E34*C35/C34</f>
        <v>33.333333333333336</v>
      </c>
      <c r="F35" s="40">
        <f>F34*C35/C34</f>
        <v>0</v>
      </c>
      <c r="M35" s="362" t="s">
        <v>24</v>
      </c>
      <c r="N35" s="363"/>
      <c r="O35" s="39">
        <v>100</v>
      </c>
      <c r="P35" s="39">
        <f>P34*O35/O34</f>
        <v>0</v>
      </c>
      <c r="Q35" s="40">
        <f>Q34*O35/O34</f>
        <v>33.333333333333336</v>
      </c>
      <c r="R35" s="40">
        <f>R34*O35/O34</f>
        <v>0</v>
      </c>
    </row>
    <row r="36" spans="2:18" x14ac:dyDescent="0.35">
      <c r="B36" s="206"/>
      <c r="C36" s="25"/>
      <c r="D36" s="25"/>
      <c r="E36" s="25"/>
      <c r="F36" s="25"/>
      <c r="M36" s="206"/>
      <c r="N36" s="207"/>
      <c r="O36" s="25"/>
      <c r="P36" s="25"/>
      <c r="Q36" s="25"/>
      <c r="R36" s="25"/>
    </row>
    <row r="37" spans="2:18" ht="30" customHeight="1" x14ac:dyDescent="0.35">
      <c r="B37" s="208" t="s">
        <v>25</v>
      </c>
      <c r="C37" s="25"/>
      <c r="D37" s="25"/>
      <c r="E37" s="25"/>
      <c r="F37" s="25"/>
      <c r="M37" s="359" t="s">
        <v>25</v>
      </c>
      <c r="N37" s="359"/>
      <c r="O37" s="25"/>
      <c r="P37" s="25"/>
      <c r="Q37" s="25"/>
      <c r="R37" s="25"/>
    </row>
    <row r="38" spans="2:18" ht="28" x14ac:dyDescent="0.35">
      <c r="B38" s="209"/>
      <c r="C38" s="66" t="s">
        <v>19</v>
      </c>
      <c r="D38" s="28" t="s">
        <v>20</v>
      </c>
      <c r="E38" s="28" t="s">
        <v>21</v>
      </c>
      <c r="F38" s="28" t="s">
        <v>22</v>
      </c>
      <c r="M38" s="360"/>
      <c r="N38" s="361"/>
      <c r="O38" s="66" t="s">
        <v>19</v>
      </c>
      <c r="P38" s="28" t="s">
        <v>20</v>
      </c>
      <c r="Q38" s="28" t="s">
        <v>21</v>
      </c>
      <c r="R38" s="28" t="s">
        <v>22</v>
      </c>
    </row>
    <row r="39" spans="2:18" ht="15.5" x14ac:dyDescent="0.35">
      <c r="B39" s="210" t="s">
        <v>23</v>
      </c>
      <c r="C39" s="39">
        <f>COUNTA(B5:B28)</f>
        <v>3</v>
      </c>
      <c r="D39" s="82">
        <f>COUNTIF(T6:T29,"&gt;=3,8")</f>
        <v>1</v>
      </c>
      <c r="E39" s="82">
        <f>COUNTIFS(T6:T29,"&lt;3,7",T6:T29,"&gt;=2,3")</f>
        <v>0</v>
      </c>
      <c r="F39" s="82">
        <f>COUNTIFS(T6:T29,"&lt;2,2",T6:T29,"&gt;0")</f>
        <v>0</v>
      </c>
      <c r="M39" s="362" t="s">
        <v>23</v>
      </c>
      <c r="N39" s="363"/>
      <c r="O39" s="39">
        <f>COUNTA($B$6:$B$29)</f>
        <v>3</v>
      </c>
      <c r="P39" s="82">
        <f>COUNTIF(T6:T29,"&gt;=3,8")</f>
        <v>1</v>
      </c>
      <c r="Q39" s="82">
        <f>COUNTIFS(T6:T29,"&lt;3,7",T6:T29,"&gt;=2,3")</f>
        <v>0</v>
      </c>
      <c r="R39" s="82">
        <f>COUNTIFS(T6:T29,"&lt;2,2",T6:T29,"&gt;0")</f>
        <v>0</v>
      </c>
    </row>
    <row r="40" spans="2:18" ht="15.5" x14ac:dyDescent="0.35">
      <c r="B40" s="210" t="s">
        <v>24</v>
      </c>
      <c r="C40" s="39">
        <v>100</v>
      </c>
      <c r="D40" s="83">
        <f>D39*C40/C39</f>
        <v>33.333333333333336</v>
      </c>
      <c r="E40" s="83">
        <f>E39*C40/C39</f>
        <v>0</v>
      </c>
      <c r="F40" s="83">
        <f>F39*C40/C39</f>
        <v>0</v>
      </c>
      <c r="M40" s="362" t="s">
        <v>24</v>
      </c>
      <c r="N40" s="363"/>
      <c r="O40" s="39">
        <v>100</v>
      </c>
      <c r="P40" s="83">
        <f>P39*O40/O39</f>
        <v>33.333333333333336</v>
      </c>
      <c r="Q40" s="83">
        <f>Q39*O40/O39</f>
        <v>0</v>
      </c>
      <c r="R40" s="83">
        <f>R39*O40/O39</f>
        <v>0</v>
      </c>
    </row>
  </sheetData>
  <sheetProtection algorithmName="SHA-512" hashValue="n1e5pyowMUdjjFB1ozv8ATDr2lyCLLWo9FrAEyyU1XpJsYizm4TQ3Jc59kxzUHfaLWsacgIvJQDwE9tVbOeB+w==" saltValue="5kDxC1cSWISJxn+bkdOXtQ==" spinCount="100000" sheet="1" objects="1" formatCells="0" formatColumns="0" formatRows="0" insertColumns="0" insertRows="0" insertHyperlinks="0" deleteColumns="0" deleteRows="0" sort="0" autoFilter="0" pivotTables="0"/>
  <mergeCells count="21">
    <mergeCell ref="M35:N35"/>
    <mergeCell ref="M37:N37"/>
    <mergeCell ref="M38:N38"/>
    <mergeCell ref="M39:N39"/>
    <mergeCell ref="M40:N40"/>
    <mergeCell ref="Q3:R4"/>
    <mergeCell ref="S3:T4"/>
    <mergeCell ref="M32:N32"/>
    <mergeCell ref="M33:N33"/>
    <mergeCell ref="M34:N34"/>
    <mergeCell ref="I1:J1"/>
    <mergeCell ref="O3:P4"/>
    <mergeCell ref="M3:N4"/>
    <mergeCell ref="A3:A5"/>
    <mergeCell ref="B3:B5"/>
    <mergeCell ref="K3:L4"/>
    <mergeCell ref="I3:J4"/>
    <mergeCell ref="E4:F4"/>
    <mergeCell ref="C4:D4"/>
    <mergeCell ref="G4:H4"/>
    <mergeCell ref="C3:H3"/>
  </mergeCells>
  <hyperlinks>
    <hyperlink ref="I1" location="ОГЛАВЛЕНИЕ!A1" display="ОГЛАВЛЕНИЕ" xr:uid="{84294C27-6694-46B4-A9A5-C33BE3051E38}"/>
  </hyperlinks>
  <pageMargins left="0.7" right="0.7" top="0.75" bottom="0.75" header="0.3" footer="0.3"/>
  <pageSetup paperSize="9" scale="43" orientation="portrait" verticalDpi="0" r:id="rId1"/>
  <headerFooter>
    <oddHeader>&amp;R&amp;"Monotype Corsiva"&amp;12О.В. Яковлева&amp;L&amp;"Monotype Corsiva"&amp;12Диагностика индивидуального развития детей  2-3 лет</oddHeader>
    <oddFooter>&amp;R&amp;"Monotype Corsiva"&amp;12https://vk.com/travel_posobiya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0AB5F-92A4-49F5-A7A9-3B9C151039BD}">
  <sheetPr codeName="Лист14">
    <tabColor theme="5"/>
    <pageSetUpPr fitToPage="1"/>
  </sheetPr>
  <dimension ref="A1:L40"/>
  <sheetViews>
    <sheetView view="pageLayout" topLeftCell="A4" zoomScaleNormal="100" workbookViewId="0">
      <selection activeCell="C6" sqref="C6:J29"/>
    </sheetView>
  </sheetViews>
  <sheetFormatPr defaultColWidth="9.1796875" defaultRowHeight="14.5" x14ac:dyDescent="0.35"/>
  <cols>
    <col min="1" max="1" width="9.1796875" style="1"/>
    <col min="2" max="2" width="26.81640625" style="1" customWidth="1"/>
    <col min="3" max="4" width="9.1796875" style="1"/>
    <col min="5" max="5" width="11.453125" style="1" customWidth="1"/>
    <col min="6" max="6" width="11.26953125" style="1" customWidth="1"/>
    <col min="7" max="12" width="9.1796875" style="1"/>
    <col min="13" max="13" width="10.81640625" style="1" customWidth="1"/>
    <col min="14" max="14" width="11" style="1" customWidth="1"/>
    <col min="15" max="15" width="10.1796875" style="1" customWidth="1"/>
    <col min="16" max="16384" width="9.1796875" style="1"/>
  </cols>
  <sheetData>
    <row r="1" spans="1:12" ht="17.5" x14ac:dyDescent="0.35">
      <c r="A1" s="176" t="s">
        <v>184</v>
      </c>
      <c r="K1" s="291" t="s">
        <v>106</v>
      </c>
      <c r="L1" s="291"/>
    </row>
    <row r="2" spans="1:12" ht="15" thickBot="1" x14ac:dyDescent="0.4">
      <c r="A2" s="51"/>
    </row>
    <row r="3" spans="1:12" ht="36.75" customHeight="1" thickBot="1" x14ac:dyDescent="0.4">
      <c r="A3" s="293" t="s">
        <v>9</v>
      </c>
      <c r="B3" s="293" t="s">
        <v>10</v>
      </c>
      <c r="C3" s="275" t="s">
        <v>185</v>
      </c>
      <c r="D3" s="276"/>
      <c r="E3" s="275" t="s">
        <v>186</v>
      </c>
      <c r="F3" s="276"/>
      <c r="G3" s="275" t="s">
        <v>187</v>
      </c>
      <c r="H3" s="296"/>
      <c r="I3" s="275" t="s">
        <v>188</v>
      </c>
      <c r="J3" s="343"/>
      <c r="K3" s="364" t="s">
        <v>11</v>
      </c>
      <c r="L3" s="364"/>
    </row>
    <row r="4" spans="1:12" ht="96" customHeight="1" thickBot="1" x14ac:dyDescent="0.4">
      <c r="A4" s="294"/>
      <c r="B4" s="294"/>
      <c r="C4" s="277"/>
      <c r="D4" s="278"/>
      <c r="E4" s="277"/>
      <c r="F4" s="278"/>
      <c r="G4" s="297"/>
      <c r="H4" s="298"/>
      <c r="I4" s="297"/>
      <c r="J4" s="344"/>
      <c r="K4" s="364"/>
      <c r="L4" s="364"/>
    </row>
    <row r="5" spans="1:12" ht="16" thickBot="1" x14ac:dyDescent="0.4">
      <c r="A5" s="295"/>
      <c r="B5" s="295"/>
      <c r="C5" s="19" t="s">
        <v>12</v>
      </c>
      <c r="D5" s="19" t="s">
        <v>13</v>
      </c>
      <c r="E5" s="19" t="s">
        <v>12</v>
      </c>
      <c r="F5" s="19" t="s">
        <v>13</v>
      </c>
      <c r="G5" s="19" t="s">
        <v>12</v>
      </c>
      <c r="H5" s="19" t="s">
        <v>13</v>
      </c>
      <c r="I5" s="19" t="s">
        <v>12</v>
      </c>
      <c r="J5" s="19" t="s">
        <v>13</v>
      </c>
      <c r="K5" s="35" t="s">
        <v>12</v>
      </c>
      <c r="L5" s="35" t="s">
        <v>13</v>
      </c>
    </row>
    <row r="6" spans="1:12" ht="16" thickBot="1" x14ac:dyDescent="0.4">
      <c r="A6" s="21">
        <v>1</v>
      </c>
      <c r="B6" s="22" t="s">
        <v>14</v>
      </c>
      <c r="C6" s="91">
        <v>2</v>
      </c>
      <c r="D6" s="91">
        <v>3</v>
      </c>
      <c r="E6" s="91">
        <v>2</v>
      </c>
      <c r="F6" s="91">
        <v>3</v>
      </c>
      <c r="G6" s="91">
        <v>4</v>
      </c>
      <c r="H6" s="91">
        <v>5</v>
      </c>
      <c r="I6" s="91">
        <v>3</v>
      </c>
      <c r="J6" s="91">
        <v>4</v>
      </c>
      <c r="K6" s="36">
        <f>(C6+E6+G6+I6)/4</f>
        <v>2.75</v>
      </c>
      <c r="L6" s="36">
        <f>(D6+F6+H6+J6)/4</f>
        <v>3.75</v>
      </c>
    </row>
    <row r="7" spans="1:12" ht="16" thickBot="1" x14ac:dyDescent="0.4">
      <c r="A7" s="21">
        <v>2</v>
      </c>
      <c r="B7" s="22" t="s">
        <v>15</v>
      </c>
      <c r="C7" s="91">
        <v>3</v>
      </c>
      <c r="D7" s="91">
        <v>4</v>
      </c>
      <c r="E7" s="91">
        <v>2</v>
      </c>
      <c r="F7" s="91">
        <v>3</v>
      </c>
      <c r="G7" s="91">
        <v>3</v>
      </c>
      <c r="H7" s="91">
        <v>5</v>
      </c>
      <c r="I7" s="91">
        <v>3</v>
      </c>
      <c r="J7" s="91">
        <v>4</v>
      </c>
      <c r="K7" s="36">
        <f t="shared" ref="K7:K30" si="0">(C7+E7+G7+I7)/4</f>
        <v>2.75</v>
      </c>
      <c r="L7" s="36">
        <f t="shared" ref="L7:L30" si="1">(D7+F7+H7+J7)/4</f>
        <v>4</v>
      </c>
    </row>
    <row r="8" spans="1:12" ht="18.75" customHeight="1" thickBot="1" x14ac:dyDescent="0.4">
      <c r="A8" s="21">
        <v>3</v>
      </c>
      <c r="B8" s="22" t="s">
        <v>16</v>
      </c>
      <c r="C8" s="91">
        <v>3</v>
      </c>
      <c r="D8" s="91">
        <v>4</v>
      </c>
      <c r="E8" s="91">
        <v>3</v>
      </c>
      <c r="F8" s="91">
        <v>4</v>
      </c>
      <c r="G8" s="91">
        <v>4</v>
      </c>
      <c r="H8" s="91">
        <v>5</v>
      </c>
      <c r="I8" s="91">
        <v>4</v>
      </c>
      <c r="J8" s="91">
        <v>5</v>
      </c>
      <c r="K8" s="36">
        <f t="shared" si="0"/>
        <v>3.5</v>
      </c>
      <c r="L8" s="36">
        <f t="shared" si="1"/>
        <v>4.5</v>
      </c>
    </row>
    <row r="9" spans="1:12" ht="16" thickBot="1" x14ac:dyDescent="0.4">
      <c r="A9" s="21">
        <v>4</v>
      </c>
      <c r="B9" s="22"/>
      <c r="C9" s="91"/>
      <c r="D9" s="91"/>
      <c r="E9" s="91"/>
      <c r="F9" s="91"/>
      <c r="G9" s="91"/>
      <c r="H9" s="91"/>
      <c r="I9" s="91"/>
      <c r="J9" s="91"/>
      <c r="K9" s="36">
        <f t="shared" si="0"/>
        <v>0</v>
      </c>
      <c r="L9" s="36">
        <f t="shared" si="1"/>
        <v>0</v>
      </c>
    </row>
    <row r="10" spans="1:12" ht="16" thickBot="1" x14ac:dyDescent="0.4">
      <c r="A10" s="21">
        <v>5</v>
      </c>
      <c r="B10" s="22"/>
      <c r="C10" s="91"/>
      <c r="D10" s="91"/>
      <c r="E10" s="91"/>
      <c r="F10" s="91"/>
      <c r="G10" s="91"/>
      <c r="H10" s="91"/>
      <c r="I10" s="91"/>
      <c r="J10" s="91"/>
      <c r="K10" s="36">
        <f t="shared" si="0"/>
        <v>0</v>
      </c>
      <c r="L10" s="36">
        <f t="shared" si="1"/>
        <v>0</v>
      </c>
    </row>
    <row r="11" spans="1:12" ht="16" thickBot="1" x14ac:dyDescent="0.4">
      <c r="A11" s="21">
        <v>6</v>
      </c>
      <c r="B11" s="22"/>
      <c r="C11" s="91"/>
      <c r="D11" s="91"/>
      <c r="E11" s="91"/>
      <c r="F11" s="91"/>
      <c r="G11" s="91"/>
      <c r="H11" s="91"/>
      <c r="I11" s="91"/>
      <c r="J11" s="91"/>
      <c r="K11" s="36">
        <f t="shared" si="0"/>
        <v>0</v>
      </c>
      <c r="L11" s="36">
        <f t="shared" si="1"/>
        <v>0</v>
      </c>
    </row>
    <row r="12" spans="1:12" ht="16" thickBot="1" x14ac:dyDescent="0.4">
      <c r="A12" s="21">
        <v>7</v>
      </c>
      <c r="B12" s="22"/>
      <c r="C12" s="91"/>
      <c r="D12" s="91"/>
      <c r="E12" s="91"/>
      <c r="F12" s="91"/>
      <c r="G12" s="91"/>
      <c r="H12" s="91"/>
      <c r="I12" s="91"/>
      <c r="J12" s="91"/>
      <c r="K12" s="36">
        <f t="shared" si="0"/>
        <v>0</v>
      </c>
      <c r="L12" s="36">
        <f t="shared" si="1"/>
        <v>0</v>
      </c>
    </row>
    <row r="13" spans="1:12" ht="16" thickBot="1" x14ac:dyDescent="0.4">
      <c r="A13" s="21">
        <v>8</v>
      </c>
      <c r="B13" s="22"/>
      <c r="C13" s="91"/>
      <c r="D13" s="91"/>
      <c r="E13" s="91"/>
      <c r="F13" s="91"/>
      <c r="G13" s="91"/>
      <c r="H13" s="91"/>
      <c r="I13" s="91"/>
      <c r="J13" s="91"/>
      <c r="K13" s="36">
        <f t="shared" si="0"/>
        <v>0</v>
      </c>
      <c r="L13" s="36">
        <f t="shared" si="1"/>
        <v>0</v>
      </c>
    </row>
    <row r="14" spans="1:12" ht="16" thickBot="1" x14ac:dyDescent="0.4">
      <c r="A14" s="21">
        <v>9</v>
      </c>
      <c r="B14" s="22"/>
      <c r="C14" s="91"/>
      <c r="D14" s="91"/>
      <c r="E14" s="91"/>
      <c r="F14" s="91"/>
      <c r="G14" s="91"/>
      <c r="H14" s="91"/>
      <c r="I14" s="91"/>
      <c r="J14" s="91"/>
      <c r="K14" s="36">
        <f t="shared" si="0"/>
        <v>0</v>
      </c>
      <c r="L14" s="36">
        <f t="shared" si="1"/>
        <v>0</v>
      </c>
    </row>
    <row r="15" spans="1:12" ht="16" thickBot="1" x14ac:dyDescent="0.4">
      <c r="A15" s="21">
        <v>10</v>
      </c>
      <c r="B15" s="22"/>
      <c r="C15" s="91"/>
      <c r="D15" s="91"/>
      <c r="E15" s="91"/>
      <c r="F15" s="91"/>
      <c r="G15" s="91"/>
      <c r="H15" s="91"/>
      <c r="I15" s="91"/>
      <c r="J15" s="91"/>
      <c r="K15" s="36">
        <f t="shared" si="0"/>
        <v>0</v>
      </c>
      <c r="L15" s="36">
        <f t="shared" si="1"/>
        <v>0</v>
      </c>
    </row>
    <row r="16" spans="1:12" ht="16" thickBot="1" x14ac:dyDescent="0.4">
      <c r="A16" s="21">
        <v>11</v>
      </c>
      <c r="B16" s="22"/>
      <c r="C16" s="91"/>
      <c r="D16" s="91"/>
      <c r="E16" s="91"/>
      <c r="F16" s="91"/>
      <c r="G16" s="91"/>
      <c r="H16" s="91"/>
      <c r="I16" s="91"/>
      <c r="J16" s="91"/>
      <c r="K16" s="36">
        <f t="shared" si="0"/>
        <v>0</v>
      </c>
      <c r="L16" s="36">
        <f t="shared" si="1"/>
        <v>0</v>
      </c>
    </row>
    <row r="17" spans="1:12" ht="16" thickBot="1" x14ac:dyDescent="0.4">
      <c r="A17" s="21">
        <v>12</v>
      </c>
      <c r="B17" s="22"/>
      <c r="C17" s="91"/>
      <c r="D17" s="91"/>
      <c r="E17" s="91"/>
      <c r="F17" s="91"/>
      <c r="G17" s="91"/>
      <c r="H17" s="91"/>
      <c r="I17" s="91"/>
      <c r="J17" s="91"/>
      <c r="K17" s="36">
        <f t="shared" si="0"/>
        <v>0</v>
      </c>
      <c r="L17" s="36">
        <f t="shared" si="1"/>
        <v>0</v>
      </c>
    </row>
    <row r="18" spans="1:12" ht="16" thickBot="1" x14ac:dyDescent="0.4">
      <c r="A18" s="21">
        <v>13</v>
      </c>
      <c r="B18" s="22"/>
      <c r="C18" s="91"/>
      <c r="D18" s="91"/>
      <c r="E18" s="91"/>
      <c r="F18" s="91"/>
      <c r="G18" s="91"/>
      <c r="H18" s="91"/>
      <c r="I18" s="91"/>
      <c r="J18" s="91"/>
      <c r="K18" s="36">
        <f t="shared" si="0"/>
        <v>0</v>
      </c>
      <c r="L18" s="36">
        <f t="shared" si="1"/>
        <v>0</v>
      </c>
    </row>
    <row r="19" spans="1:12" ht="16" thickBot="1" x14ac:dyDescent="0.4">
      <c r="A19" s="21">
        <v>14</v>
      </c>
      <c r="B19" s="22"/>
      <c r="C19" s="91"/>
      <c r="D19" s="91"/>
      <c r="E19" s="91"/>
      <c r="F19" s="91"/>
      <c r="G19" s="91"/>
      <c r="H19" s="91"/>
      <c r="I19" s="91"/>
      <c r="J19" s="91"/>
      <c r="K19" s="36">
        <f t="shared" si="0"/>
        <v>0</v>
      </c>
      <c r="L19" s="36">
        <f t="shared" si="1"/>
        <v>0</v>
      </c>
    </row>
    <row r="20" spans="1:12" ht="16" thickBot="1" x14ac:dyDescent="0.4">
      <c r="A20" s="21">
        <v>15</v>
      </c>
      <c r="B20" s="22"/>
      <c r="C20" s="91"/>
      <c r="D20" s="91"/>
      <c r="E20" s="91"/>
      <c r="F20" s="91"/>
      <c r="G20" s="91"/>
      <c r="H20" s="91"/>
      <c r="I20" s="91"/>
      <c r="J20" s="91"/>
      <c r="K20" s="36">
        <f t="shared" si="0"/>
        <v>0</v>
      </c>
      <c r="L20" s="36">
        <f t="shared" si="1"/>
        <v>0</v>
      </c>
    </row>
    <row r="21" spans="1:12" ht="16" thickBot="1" x14ac:dyDescent="0.4">
      <c r="A21" s="21">
        <v>16</v>
      </c>
      <c r="B21" s="22"/>
      <c r="C21" s="91"/>
      <c r="D21" s="91"/>
      <c r="E21" s="91"/>
      <c r="F21" s="91"/>
      <c r="G21" s="91"/>
      <c r="H21" s="91"/>
      <c r="I21" s="91"/>
      <c r="J21" s="91"/>
      <c r="K21" s="36">
        <f t="shared" si="0"/>
        <v>0</v>
      </c>
      <c r="L21" s="36">
        <f t="shared" si="1"/>
        <v>0</v>
      </c>
    </row>
    <row r="22" spans="1:12" ht="16" thickBot="1" x14ac:dyDescent="0.4">
      <c r="A22" s="21">
        <v>17</v>
      </c>
      <c r="B22" s="22"/>
      <c r="C22" s="91"/>
      <c r="D22" s="91"/>
      <c r="E22" s="91"/>
      <c r="F22" s="91"/>
      <c r="G22" s="91"/>
      <c r="H22" s="91"/>
      <c r="I22" s="91"/>
      <c r="J22" s="91"/>
      <c r="K22" s="36">
        <f t="shared" si="0"/>
        <v>0</v>
      </c>
      <c r="L22" s="36">
        <f t="shared" si="1"/>
        <v>0</v>
      </c>
    </row>
    <row r="23" spans="1:12" ht="16" thickBot="1" x14ac:dyDescent="0.4">
      <c r="A23" s="21">
        <v>18</v>
      </c>
      <c r="B23" s="22"/>
      <c r="C23" s="91"/>
      <c r="D23" s="91"/>
      <c r="E23" s="91"/>
      <c r="F23" s="91"/>
      <c r="G23" s="91"/>
      <c r="H23" s="91"/>
      <c r="I23" s="91"/>
      <c r="J23" s="91"/>
      <c r="K23" s="36">
        <f t="shared" si="0"/>
        <v>0</v>
      </c>
      <c r="L23" s="36">
        <f t="shared" si="1"/>
        <v>0</v>
      </c>
    </row>
    <row r="24" spans="1:12" ht="16" thickBot="1" x14ac:dyDescent="0.4">
      <c r="A24" s="21">
        <v>19</v>
      </c>
      <c r="B24" s="22"/>
      <c r="C24" s="91"/>
      <c r="D24" s="91"/>
      <c r="E24" s="91"/>
      <c r="F24" s="91"/>
      <c r="G24" s="91"/>
      <c r="H24" s="91"/>
      <c r="I24" s="91"/>
      <c r="J24" s="91"/>
      <c r="K24" s="36">
        <f t="shared" si="0"/>
        <v>0</v>
      </c>
      <c r="L24" s="36">
        <f t="shared" si="1"/>
        <v>0</v>
      </c>
    </row>
    <row r="25" spans="1:12" ht="16" thickBot="1" x14ac:dyDescent="0.4">
      <c r="A25" s="21">
        <v>20</v>
      </c>
      <c r="B25" s="22"/>
      <c r="C25" s="91"/>
      <c r="D25" s="91"/>
      <c r="E25" s="91"/>
      <c r="F25" s="91"/>
      <c r="G25" s="91"/>
      <c r="H25" s="91"/>
      <c r="I25" s="91"/>
      <c r="J25" s="91"/>
      <c r="K25" s="36">
        <f t="shared" si="0"/>
        <v>0</v>
      </c>
      <c r="L25" s="36">
        <f t="shared" si="1"/>
        <v>0</v>
      </c>
    </row>
    <row r="26" spans="1:12" ht="16" thickBot="1" x14ac:dyDescent="0.4">
      <c r="A26" s="21">
        <v>21</v>
      </c>
      <c r="B26" s="22"/>
      <c r="C26" s="91"/>
      <c r="D26" s="91"/>
      <c r="E26" s="91"/>
      <c r="F26" s="91"/>
      <c r="G26" s="91"/>
      <c r="H26" s="91"/>
      <c r="I26" s="91"/>
      <c r="J26" s="91"/>
      <c r="K26" s="36">
        <f t="shared" si="0"/>
        <v>0</v>
      </c>
      <c r="L26" s="36">
        <f t="shared" si="1"/>
        <v>0</v>
      </c>
    </row>
    <row r="27" spans="1:12" ht="16" thickBot="1" x14ac:dyDescent="0.4">
      <c r="A27" s="21">
        <v>22</v>
      </c>
      <c r="B27" s="22"/>
      <c r="C27" s="91"/>
      <c r="D27" s="91"/>
      <c r="E27" s="91"/>
      <c r="F27" s="91"/>
      <c r="G27" s="91"/>
      <c r="H27" s="91"/>
      <c r="I27" s="91"/>
      <c r="J27" s="91"/>
      <c r="K27" s="36">
        <f t="shared" si="0"/>
        <v>0</v>
      </c>
      <c r="L27" s="36">
        <f t="shared" si="1"/>
        <v>0</v>
      </c>
    </row>
    <row r="28" spans="1:12" ht="16" thickBot="1" x14ac:dyDescent="0.4">
      <c r="A28" s="21">
        <v>23</v>
      </c>
      <c r="B28" s="22"/>
      <c r="C28" s="91"/>
      <c r="D28" s="91"/>
      <c r="E28" s="91"/>
      <c r="F28" s="91"/>
      <c r="G28" s="91"/>
      <c r="H28" s="91"/>
      <c r="I28" s="91"/>
      <c r="J28" s="91"/>
      <c r="K28" s="36">
        <f t="shared" si="0"/>
        <v>0</v>
      </c>
      <c r="L28" s="36">
        <f t="shared" si="1"/>
        <v>0</v>
      </c>
    </row>
    <row r="29" spans="1:12" ht="16" thickBot="1" x14ac:dyDescent="0.4">
      <c r="A29" s="21">
        <v>24</v>
      </c>
      <c r="B29" s="22"/>
      <c r="C29" s="91"/>
      <c r="D29" s="91"/>
      <c r="E29" s="91"/>
      <c r="F29" s="91"/>
      <c r="G29" s="91"/>
      <c r="H29" s="91"/>
      <c r="I29" s="91"/>
      <c r="J29" s="91"/>
      <c r="K29" s="36">
        <f t="shared" si="0"/>
        <v>0</v>
      </c>
      <c r="L29" s="36">
        <f t="shared" si="1"/>
        <v>0</v>
      </c>
    </row>
    <row r="30" spans="1:12" ht="16" thickBot="1" x14ac:dyDescent="0.4">
      <c r="A30" s="21"/>
      <c r="B30" s="37" t="s">
        <v>17</v>
      </c>
      <c r="C30" s="38">
        <f t="shared" ref="C30:J30" si="2">(C6+C7+C8+C9+C10+C11+C12+C13+C14+C15+C16+C17+C18+C19+C20+C21+C22+C23+C24+C25+C26+C27+C28+C29)/COUNTA($B$6:$B$29)</f>
        <v>2.6666666666666665</v>
      </c>
      <c r="D30" s="38">
        <f t="shared" si="2"/>
        <v>3.6666666666666665</v>
      </c>
      <c r="E30" s="38">
        <f t="shared" si="2"/>
        <v>2.3333333333333335</v>
      </c>
      <c r="F30" s="38">
        <f t="shared" si="2"/>
        <v>3.3333333333333335</v>
      </c>
      <c r="G30" s="38">
        <f t="shared" si="2"/>
        <v>3.6666666666666665</v>
      </c>
      <c r="H30" s="38">
        <f t="shared" si="2"/>
        <v>5</v>
      </c>
      <c r="I30" s="38">
        <f t="shared" si="2"/>
        <v>3.3333333333333335</v>
      </c>
      <c r="J30" s="38">
        <f t="shared" si="2"/>
        <v>4.333333333333333</v>
      </c>
      <c r="K30" s="90">
        <f t="shared" si="0"/>
        <v>3</v>
      </c>
      <c r="L30" s="90">
        <f t="shared" si="1"/>
        <v>4.083333333333333</v>
      </c>
    </row>
    <row r="32" spans="1:12" ht="31.5" customHeight="1" x14ac:dyDescent="0.35">
      <c r="B32" s="24" t="s">
        <v>18</v>
      </c>
      <c r="C32" s="31"/>
      <c r="D32" s="31"/>
      <c r="E32" s="31"/>
      <c r="F32" s="31"/>
    </row>
    <row r="33" spans="2:6" ht="30" x14ac:dyDescent="0.35">
      <c r="B33" s="26"/>
      <c r="C33" s="65" t="s">
        <v>19</v>
      </c>
      <c r="D33" s="27" t="s">
        <v>20</v>
      </c>
      <c r="E33" s="27" t="s">
        <v>21</v>
      </c>
      <c r="F33" s="27" t="s">
        <v>22</v>
      </c>
    </row>
    <row r="34" spans="2:6" ht="15.5" x14ac:dyDescent="0.35">
      <c r="B34" s="30" t="s">
        <v>23</v>
      </c>
      <c r="C34" s="39">
        <f>COUNTA($B$6:$B$29)</f>
        <v>3</v>
      </c>
      <c r="D34" s="39">
        <f>COUNTIF(K6:K29,"&gt;=3,8")</f>
        <v>0</v>
      </c>
      <c r="E34" s="39">
        <f>COUNTIFS(K6:K29,"&lt;3,7",K6:K29,"&gt;=2,3")</f>
        <v>3</v>
      </c>
      <c r="F34" s="39">
        <f>COUNTIFS(K6:K29,"&lt;2,2",K6:K29,"&gt;0")</f>
        <v>0</v>
      </c>
    </row>
    <row r="35" spans="2:6" ht="15.5" x14ac:dyDescent="0.35">
      <c r="B35" s="30" t="s">
        <v>24</v>
      </c>
      <c r="C35" s="39">
        <v>100</v>
      </c>
      <c r="D35" s="39">
        <f>D34*C35/C34</f>
        <v>0</v>
      </c>
      <c r="E35" s="40">
        <f>E34*C35/C34</f>
        <v>100</v>
      </c>
      <c r="F35" s="40">
        <f>F34*C35/C34</f>
        <v>0</v>
      </c>
    </row>
    <row r="36" spans="2:6" ht="15.5" x14ac:dyDescent="0.35">
      <c r="B36" s="31"/>
      <c r="C36" s="31"/>
      <c r="D36" s="31"/>
      <c r="E36" s="31"/>
      <c r="F36" s="31"/>
    </row>
    <row r="37" spans="2:6" ht="31.5" customHeight="1" x14ac:dyDescent="0.35">
      <c r="B37" s="24" t="s">
        <v>25</v>
      </c>
      <c r="C37" s="31"/>
      <c r="D37" s="31"/>
      <c r="E37" s="31"/>
      <c r="F37" s="31"/>
    </row>
    <row r="38" spans="2:6" ht="30" x14ac:dyDescent="0.35">
      <c r="B38" s="26"/>
      <c r="C38" s="66" t="s">
        <v>19</v>
      </c>
      <c r="D38" s="27" t="s">
        <v>20</v>
      </c>
      <c r="E38" s="27" t="s">
        <v>21</v>
      </c>
      <c r="F38" s="27" t="s">
        <v>22</v>
      </c>
    </row>
    <row r="39" spans="2:6" ht="15.5" x14ac:dyDescent="0.35">
      <c r="B39" s="30" t="s">
        <v>23</v>
      </c>
      <c r="C39" s="39">
        <f>COUNTA(B5:B28)</f>
        <v>3</v>
      </c>
      <c r="D39" s="39">
        <f>COUNTIF(L6:L29,"&gt;=3,8")</f>
        <v>2</v>
      </c>
      <c r="E39" s="39">
        <f>COUNTIFS(L6:L29,"&lt;3,7",L6:L29,"&gt;=2,3")</f>
        <v>0</v>
      </c>
      <c r="F39" s="39">
        <f>COUNTIFS(L6:L29,"&lt;2,2",L6:L29,"&gt;0")</f>
        <v>0</v>
      </c>
    </row>
    <row r="40" spans="2:6" ht="15.5" x14ac:dyDescent="0.35">
      <c r="B40" s="30" t="s">
        <v>24</v>
      </c>
      <c r="C40" s="39">
        <v>100</v>
      </c>
      <c r="D40" s="40">
        <f>D39*C40/C39</f>
        <v>66.666666666666671</v>
      </c>
      <c r="E40" s="40">
        <f>E39*C40/C39</f>
        <v>0</v>
      </c>
      <c r="F40" s="40">
        <f>F39*C40/C39</f>
        <v>0</v>
      </c>
    </row>
  </sheetData>
  <sheetProtection algorithmName="SHA-512" hashValue="9DCmRacU3G2BF+sYbPEQiwe8PSU+1CAyalcy1bIwXWtlilTbRP5tF9eq6LOfsUn8sx3oTeXksBc4EHPBD9cImA==" saltValue="ilWR7FPG4NLkySGgP5/zBw==" spinCount="100000" sheet="1" objects="1" formatCells="0" formatColumns="0" formatRows="0" insertColumns="0" insertRows="0" insertHyperlinks="0" deleteColumns="0" deleteRows="0" sort="0" autoFilter="0" pivotTables="0"/>
  <mergeCells count="8">
    <mergeCell ref="A3:A5"/>
    <mergeCell ref="B3:B5"/>
    <mergeCell ref="C3:D4"/>
    <mergeCell ref="K1:L1"/>
    <mergeCell ref="G3:H4"/>
    <mergeCell ref="I3:J4"/>
    <mergeCell ref="K3:L4"/>
    <mergeCell ref="E3:F4"/>
  </mergeCells>
  <hyperlinks>
    <hyperlink ref="K1" location="ОГЛАВЛЕНИЕ!A1" display="ОГЛАВЛЕНИЕ" xr:uid="{80C706E6-5108-47AB-B80D-229E21F71A4F}"/>
  </hyperlinks>
  <pageMargins left="0.7" right="0.7" top="0.75" bottom="0.75" header="0.3" footer="0.3"/>
  <pageSetup paperSize="9" scale="66" fitToHeight="0" orientation="portrait" verticalDpi="0" r:id="rId1"/>
  <headerFooter>
    <oddHeader>&amp;R&amp;"Monotype Corsiva"&amp;12О.В. Яковлева&amp;L&amp;"Monotype Corsiva"&amp;12Диагностика индивидуального развития детей  2-3 лет</oddHeader>
    <oddFooter>&amp;R&amp;"Monotype Corsiva"&amp;12https://vk.com/travel_posobiya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ТИТУЛ</vt:lpstr>
      <vt:lpstr>ОГЛАВЛЕНИЕ</vt:lpstr>
      <vt:lpstr>СК-1</vt:lpstr>
      <vt:lpstr>ПР-1</vt:lpstr>
      <vt:lpstr>ПР-2</vt:lpstr>
      <vt:lpstr>ПР-3</vt:lpstr>
      <vt:lpstr>РР-1</vt:lpstr>
      <vt:lpstr>РР-2</vt:lpstr>
      <vt:lpstr>РР-3</vt:lpstr>
      <vt:lpstr>ИТОГ РР</vt:lpstr>
      <vt:lpstr>ХЭ-1</vt:lpstr>
      <vt:lpstr>ХЭ-2</vt:lpstr>
      <vt:lpstr>ХЭ-3</vt:lpstr>
      <vt:lpstr>ИТОГ ХЭ</vt:lpstr>
      <vt:lpstr>ФР</vt:lpstr>
      <vt:lpstr>ИТОГ ФР</vt:lpstr>
      <vt:lpstr>ИТОГОВАЯ ПО ОО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Асия Тимофеева</cp:lastModifiedBy>
  <cp:lastPrinted>2023-06-09T06:45:38Z</cp:lastPrinted>
  <dcterms:created xsi:type="dcterms:W3CDTF">2023-05-24T09:30:00Z</dcterms:created>
  <dcterms:modified xsi:type="dcterms:W3CDTF">2023-10-06T10:06:47Z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12AF2AF9F1E247008716E545F0AEE728</vt:lpwstr>
  </property>
  <property fmtid="{D5CDD505-2E9C-101B-9397-08002B2CF9AE}" pid="3" name="KSOProductBuildVer">
    <vt:lpwstr>1049-11.2.0.11417</vt:lpwstr>
  </property>
</Properties>
</file>